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" state="visible" r:id="rId4"/>
    <sheet sheetId="2" name="Gebouwenlijst" state="visible" r:id="rId5"/>
    <sheet sheetId="3" name="Conditie &amp; Energie" state="visible" r:id="rId6"/>
    <sheet sheetId="4" name="Functioneel" state="visible" r:id="rId7"/>
    <sheet sheetId="5" name="Financieel" state="visible" r:id="rId8"/>
    <sheet sheetId="6" name="Doelgroepen &amp; Zorgvraag" state="visible" r:id="rId9"/>
    <sheet sheetId="7" name="Strategie per Object" state="visible" r:id="rId10"/>
    <sheet sheetId="8" name="Scenario-invoer" state="visible" r:id="rId11"/>
    <sheet sheetId="9" name="Scan Resultaten" state="visible" r:id="rId12"/>
    <sheet sheetId="10" name="Portefeuille-overzicht" state="visible" r:id="rId13"/>
    <sheet sheetId="11" name="Conditie-analyse" state="visible" r:id="rId14"/>
    <sheet sheetId="12" name="Functionele toets" state="visible" r:id="rId15"/>
    <sheet sheetId="13" name="Financieel overzicht" state="visible" r:id="rId16"/>
    <sheet sheetId="14" name="Strategietabel" state="visible" r:id="rId17"/>
    <sheet sheetId="15" name="Gap-analyse" state="visible" r:id="rId18"/>
    <sheet sheetId="16" name="Scenario-vergelijking" state="visible" r:id="rId19"/>
    <sheet sheetId="17" name="Investeringsopgave" state="visible" r:id="rId20"/>
    <sheet sheetId="18" name="Fasering" state="visible" r:id="rId21"/>
    <sheet sheetId="19" name="KPI-startwaarden" state="visible" r:id="rId22"/>
  </sheets>
  <calcPr calcId="171027"/>
</workbook>
</file>

<file path=xl/sharedStrings.xml><?xml version="1.0" encoding="utf-8"?>
<sst xmlns="http://schemas.openxmlformats.org/spreadsheetml/2006/main" count="382" uniqueCount="279">
  <si>
    <t>SVP Data Workbook — FinQDC Kompas Vastgoedsturing</t>
  </si>
  <si>
    <t>Vul de groene INPUT-tabs in met uw vastgoeddata. De oranje OUTPUT-tabs genereren automatisch tabellen voor uw SVP Word-template.</t>
  </si>
  <si>
    <t>KLEURLEGENDA</t>
  </si>
  <si>
    <t>█ NAVY = START tab</t>
  </si>
  <si>
    <t>█ GROEN = INPUT tabs (u vult in)</t>
  </si>
  <si>
    <t>█ BLAUW = SCAN tab (plak scan data)</t>
  </si>
  <si>
    <t>█ ORANJE = OUTPUT tabs (automatisch)</t>
  </si>
  <si>
    <t>NAVIGATIE</t>
  </si>
  <si>
    <t>#</t>
  </si>
  <si>
    <t>Tab</t>
  </si>
  <si>
    <t>Type</t>
  </si>
  <si>
    <t>Beschrijving</t>
  </si>
  <si>
    <t>START</t>
  </si>
  <si>
    <t>Navigatie</t>
  </si>
  <si>
    <t>Startpagina</t>
  </si>
  <si>
    <t>Gebouwenlijst</t>
  </si>
  <si>
    <t>INPUT</t>
  </si>
  <si>
    <t>Vastgoedobjecten</t>
  </si>
  <si>
    <t>Conditie &amp; Energie</t>
  </si>
  <si>
    <t>NEN 2767 en energielabels</t>
  </si>
  <si>
    <t>Functioneel</t>
  </si>
  <si>
    <t>Functionele geschiktheid</t>
  </si>
  <si>
    <t>Financieel</t>
  </si>
  <si>
    <t>Financiele gegevens</t>
  </si>
  <si>
    <t>Doelgroepen &amp; Zorgvraag</t>
  </si>
  <si>
    <t>Doelgroepen en capaciteit</t>
  </si>
  <si>
    <t>Strategie per Object</t>
  </si>
  <si>
    <t>Strategiekeuze per object</t>
  </si>
  <si>
    <t>Scenario-invoer</t>
  </si>
  <si>
    <t>Scenario-aannames</t>
  </si>
  <si>
    <t>Scan Resultaten</t>
  </si>
  <si>
    <t>SCAN</t>
  </si>
  <si>
    <t>Volwassenheidsscan</t>
  </si>
  <si>
    <t>Portefeuille-overzicht</t>
  </si>
  <si>
    <t>OUTPUT</t>
  </si>
  <si>
    <t>Portefeuille (SVP H7)</t>
  </si>
  <si>
    <t>Conditie-analyse</t>
  </si>
  <si>
    <t>Conditie (SVP H8)</t>
  </si>
  <si>
    <t>Functionele toets</t>
  </si>
  <si>
    <t>Functioneel (SVP H9)</t>
  </si>
  <si>
    <t>Financieel overzicht</t>
  </si>
  <si>
    <t>Financieel (SVP H10)</t>
  </si>
  <si>
    <t>Strategietabel</t>
  </si>
  <si>
    <t>Strategie (SVP H11)</t>
  </si>
  <si>
    <t>Gap-analyse</t>
  </si>
  <si>
    <t>IST vs SOLL (SVP H12)</t>
  </si>
  <si>
    <t>Scenario-vergelijking</t>
  </si>
  <si>
    <t>Scenarios (SVP H13)</t>
  </si>
  <si>
    <t>Investeringsopgave</t>
  </si>
  <si>
    <t>Investeringen (SVP H14)</t>
  </si>
  <si>
    <t>Fasering</t>
  </si>
  <si>
    <t>Roadmap (SVP H15)</t>
  </si>
  <si>
    <t>KPI-startwaarden</t>
  </si>
  <si>
    <t>KPI nulmeting</t>
  </si>
  <si>
    <t>Stap 1: Gebouwenlijst &gt; Stap 2: INPUT tabs &gt; Stap 3: OUTPUT naar SVP Word Template</t>
  </si>
  <si>
    <t>Versie 1.0 | 2026-03-13</t>
  </si>
  <si>
    <t>Gebouwenlijst — Vastgoedobjecten</t>
  </si>
  <si>
    <t>Vul hier al uw vastgoedobjecten in. Deze lijst vormt de basis voor alle andere tabs.</t>
  </si>
  <si>
    <t>Nr</t>
  </si>
  <si>
    <t>Objectnaam</t>
  </si>
  <si>
    <t>Bouwjaar</t>
  </si>
  <si>
    <t>BVO (m²)</t>
  </si>
  <si>
    <t>Functie</t>
  </si>
  <si>
    <t>Eigendom</t>
  </si>
  <si>
    <t>Adres</t>
  </si>
  <si>
    <t>Plaats</t>
  </si>
  <si>
    <t>Status</t>
  </si>
  <si>
    <t>TOTAAL</t>
  </si>
  <si>
    <t>objecten</t>
  </si>
  <si>
    <t>m² BVO</t>
  </si>
  <si>
    <t>Conditie &amp; Energieprestatie</t>
  </si>
  <si>
    <t>Vul de conditiescores (NEN 2767) en energielabels per object in.</t>
  </si>
  <si>
    <t xml:space="preserve">NEN 2767
Score (1-6)</t>
  </si>
  <si>
    <t>Conditie-oordeel</t>
  </si>
  <si>
    <t xml:space="preserve">Energielabel
huidig</t>
  </si>
  <si>
    <t xml:space="preserve">Energielabel
doel</t>
  </si>
  <si>
    <t>BENG-gereed</t>
  </si>
  <si>
    <t>Asbest</t>
  </si>
  <si>
    <t>Opmerkingen</t>
  </si>
  <si>
    <t>Functionele Beoordeling</t>
  </si>
  <si>
    <t>Beoordeel per object de functionele geschiktheid op schaal 1 (ongeschikt) tot 5 (uitstekend).</t>
  </si>
  <si>
    <t xml:space="preserve">Geschiktheid
huidige functie</t>
  </si>
  <si>
    <t xml:space="preserve">Flexibiliteit/
aanpasbaarheid</t>
  </si>
  <si>
    <t>Toegankelijkheid</t>
  </si>
  <si>
    <t>Brandveiligheid</t>
  </si>
  <si>
    <t>ICT/installaties</t>
  </si>
  <si>
    <t>Totaalscore</t>
  </si>
  <si>
    <t>Oordeel</t>
  </si>
  <si>
    <t>Financiële Gegevens per Object</t>
  </si>
  <si>
    <t>Vul de financiele kengetallen per vastgoedobject in. Bedragen in euros.</t>
  </si>
  <si>
    <t xml:space="preserve">Boekwaarde
(€)</t>
  </si>
  <si>
    <t xml:space="preserve">WOZ-waarde
(€)</t>
  </si>
  <si>
    <t xml:space="preserve">Jaarlijkse
exploitatiekosten</t>
  </si>
  <si>
    <t xml:space="preserve">Jaarlijkse
huuropbrengst</t>
  </si>
  <si>
    <t xml:space="preserve">Investering
gepland (€)</t>
  </si>
  <si>
    <t xml:space="preserve">NHC-vergoeding
p/j (€)</t>
  </si>
  <si>
    <t xml:space="preserve">Onderhoudsnorm
(€/m²)</t>
  </si>
  <si>
    <t>Financieringsbron</t>
  </si>
  <si>
    <t>Doelgroepprofielen &amp; Zorgvraag</t>
  </si>
  <si>
    <t>Beschrijf de doelgroepen en vertaal de zorgvraag naar ruimtebehoefte.</t>
  </si>
  <si>
    <t>Doelgroep</t>
  </si>
  <si>
    <t xml:space="preserve">Huidige capaciteit
(plaatsen)</t>
  </si>
  <si>
    <t xml:space="preserve">Bezettings-
graad (%)</t>
  </si>
  <si>
    <t xml:space="preserve">Verwachte
groei/krimp (%)</t>
  </si>
  <si>
    <t xml:space="preserve">Benodigde
capaciteit 2030</t>
  </si>
  <si>
    <t xml:space="preserve">Benodigde
capaciteit 2035</t>
  </si>
  <si>
    <t xml:space="preserve">Ruimtebehoefte
per eenheid (m²)</t>
  </si>
  <si>
    <t xml:space="preserve">Totale ruimte-
behoefte (m²)</t>
  </si>
  <si>
    <t>Strategische Keuze per Object</t>
  </si>
  <si>
    <t>Bepaal per object de strategische koers: behouden, renoveren, vervangen of afstoten.</t>
  </si>
  <si>
    <t>Strategiekeuze</t>
  </si>
  <si>
    <t xml:space="preserve">Planjaar
start</t>
  </si>
  <si>
    <t xml:space="preserve">Planjaar
einde</t>
  </si>
  <si>
    <t>Prioriteit</t>
  </si>
  <si>
    <t xml:space="preserve">Geschatte
investering (€)</t>
  </si>
  <si>
    <t>Toelichting</t>
  </si>
  <si>
    <t>VERDELING</t>
  </si>
  <si>
    <t>Behouden</t>
  </si>
  <si>
    <t>Renoveren</t>
  </si>
  <si>
    <t>Vervangen/Nieuwbouw</t>
  </si>
  <si>
    <t>Afstoten</t>
  </si>
  <si>
    <t>Huren</t>
  </si>
  <si>
    <t>Nader onderzoek</t>
  </si>
  <si>
    <t>Definieer 2-3 scenario's met verschillende aannames.</t>
  </si>
  <si>
    <t/>
  </si>
  <si>
    <t>Parameter</t>
  </si>
  <si>
    <t>Scenario 1</t>
  </si>
  <si>
    <t>Scenario 2</t>
  </si>
  <si>
    <t>Scenario 3</t>
  </si>
  <si>
    <t>Scenarionaam</t>
  </si>
  <si>
    <t>Totaal investeringsbudget (€)</t>
  </si>
  <si>
    <t>Planhorizon (jaren)</t>
  </si>
  <si>
    <t>Renovatiebudget per m² (€)</t>
  </si>
  <si>
    <t>Nieuwbouwkosten per m² (€)</t>
  </si>
  <si>
    <t>Sloopkosten per m² (€)</t>
  </si>
  <si>
    <t>Rente financiering (%)</t>
  </si>
  <si>
    <t>Onderhoudsreductie na renovatie (%)</t>
  </si>
  <si>
    <t>Energiebesparing na verduurzaming (%)</t>
  </si>
  <si>
    <t>Inflatie p/j (%)</t>
  </si>
  <si>
    <t>SVP Quick-scan Resultaten</t>
  </si>
  <si>
    <t>Plak hier de resultaten van uw FinQDC Volwassenheidsscan. Of vul de scores handmatig in.</t>
  </si>
  <si>
    <t>A. ORGANISATIEGEGEVENS</t>
  </si>
  <si>
    <t>Organisatie</t>
  </si>
  <si>
    <t>Naam</t>
  </si>
  <si>
    <t>Email</t>
  </si>
  <si>
    <t>Sector</t>
  </si>
  <si>
    <t>Profiel</t>
  </si>
  <si>
    <t>Omzet</t>
  </si>
  <si>
    <t>B. BOUWSTEENSCORES</t>
  </si>
  <si>
    <t>Kwadrant</t>
  </si>
  <si>
    <t>Bouwsteen</t>
  </si>
  <si>
    <t>Score (1-5)</t>
  </si>
  <si>
    <t>Niveau</t>
  </si>
  <si>
    <t>Strategisch</t>
  </si>
  <si>
    <t>Strategisch Vastgoedplan</t>
  </si>
  <si>
    <t>Markt- &amp; Omgevingsanalyse</t>
  </si>
  <si>
    <t>Streefportefeuille</t>
  </si>
  <si>
    <t>Jaarrekening</t>
  </si>
  <si>
    <t>Meerjarenprognose</t>
  </si>
  <si>
    <t>Beleidskaders</t>
  </si>
  <si>
    <t>Operationeel</t>
  </si>
  <si>
    <t>Begroting &amp; Forecast</t>
  </si>
  <si>
    <t>Investeringen</t>
  </si>
  <si>
    <t>Onderhoud &amp; Beheer</t>
  </si>
  <si>
    <t>Cyclisch</t>
  </si>
  <si>
    <t>Prestatie-KPI's</t>
  </si>
  <si>
    <t>Beleidscyclus</t>
  </si>
  <si>
    <t>Jaarcyclus</t>
  </si>
  <si>
    <t>C. KWADRANTGEMIDDELDEN</t>
  </si>
  <si>
    <t>Q1 Strategisch (1-3)</t>
  </si>
  <si>
    <t>Q2 Financieel (4-6)</t>
  </si>
  <si>
    <t>Q3 Operationeel (7-9)</t>
  </si>
  <si>
    <t>Q4 Cyclisch (10-12)</t>
  </si>
  <si>
    <t>Totaalgemiddelde</t>
  </si>
  <si>
    <t>D. PRIORITEITEN (score &lt;= 2)</t>
  </si>
  <si>
    <t>Focus uw SVP op deze bouwstenen</t>
  </si>
  <si>
    <t>OUTPUT: Portefeuille-overzicht (voor SVP H7)</t>
  </si>
  <si>
    <t>Kopieer deze tabel naar Hoofdstuk 7 van uw SVP Word-template.</t>
  </si>
  <si>
    <t>SAMENVATTENDE STATISTIEKEN</t>
  </si>
  <si>
    <t>Totaal objecten</t>
  </si>
  <si>
    <t>Totaal BVO m²</t>
  </si>
  <si>
    <t>Gem. bouwjaar</t>
  </si>
  <si>
    <t>% Eigendom</t>
  </si>
  <si>
    <t>OUTPUT: Conditie-analyse (voor SVP H8)</t>
  </si>
  <si>
    <t>Automatisch op basis van Conditie &amp; Energie tab.</t>
  </si>
  <si>
    <t>Conditiescore</t>
  </si>
  <si>
    <t>VERDELING CONDITIESCORES</t>
  </si>
  <si>
    <t>Conditiescore 1</t>
  </si>
  <si>
    <t>Conditiescore 2</t>
  </si>
  <si>
    <t>Conditiescore 3</t>
  </si>
  <si>
    <t>Conditiescore 4</t>
  </si>
  <si>
    <t>Conditiescore 5</t>
  </si>
  <si>
    <t>Conditiescore 6</t>
  </si>
  <si>
    <t>Gemiddelde conditiescore</t>
  </si>
  <si>
    <t>URGENTIELIJST — Objecten conditiescore &gt;= 4</t>
  </si>
  <si>
    <t>OUTPUT: Functionele Beoordeling (voor SVP H9)</t>
  </si>
  <si>
    <t>Automatisch op basis van Functioneel tab.</t>
  </si>
  <si>
    <t>Geschiktheid</t>
  </si>
  <si>
    <t>Flexibiliteit</t>
  </si>
  <si>
    <t>Toegankelijkh.</t>
  </si>
  <si>
    <t>Brandveiligh.</t>
  </si>
  <si>
    <t>ICT/install.</t>
  </si>
  <si>
    <t>OUTPUT: Financiële Analyse (voor SVP H10)</t>
  </si>
  <si>
    <t>Inclusief berekende kostendekking en boekwaarde per m².</t>
  </si>
  <si>
    <t>Boekwaarde</t>
  </si>
  <si>
    <t>WOZ-waarde</t>
  </si>
  <si>
    <t xml:space="preserve">Exploitatie-
kosten</t>
  </si>
  <si>
    <t xml:space="preserve">Huuropbrengst
/NHC</t>
  </si>
  <si>
    <t>Investering</t>
  </si>
  <si>
    <t>NHC-vergoed.</t>
  </si>
  <si>
    <t xml:space="preserve">Kostendekking
(NHC vs expl.)</t>
  </si>
  <si>
    <t xml:space="preserve">Boekwaarde
per m²</t>
  </si>
  <si>
    <t>OUTPUT: Strategiekeuze per Object (voor SVP H11)</t>
  </si>
  <si>
    <t>Combineert huidige situatie met strategiekeuze.</t>
  </si>
  <si>
    <t>Huidig type</t>
  </si>
  <si>
    <t>Planning</t>
  </si>
  <si>
    <t>Investering (€)</t>
  </si>
  <si>
    <t>VERDELING PER STRATEGIE</t>
  </si>
  <si>
    <t>OUTPUT: Gap-analyse IST vs SOLL (voor SVP H12)</t>
  </si>
  <si>
    <t>Combineert huidige staat (IST) met strategische richting (SOLL).</t>
  </si>
  <si>
    <t>Huidig (IST)</t>
  </si>
  <si>
    <t>Conditie</t>
  </si>
  <si>
    <t>Strategie (SOLL)</t>
  </si>
  <si>
    <t>Gap-indicator</t>
  </si>
  <si>
    <t>Actie nodig</t>
  </si>
  <si>
    <t>OUTPUT: Scenario-vergelijking (voor SVP H13)</t>
  </si>
  <si>
    <t>Automatisch op basis van Scenario-invoer tab.</t>
  </si>
  <si>
    <t>Kenmerk</t>
  </si>
  <si>
    <t>BEREKENDE KENMERKEN</t>
  </si>
  <si>
    <t>Totaal investering portefeuille</t>
  </si>
  <si>
    <t>Investering per m²</t>
  </si>
  <si>
    <t>OUTPUT: Investeringsagenda (voor SVP H14)</t>
  </si>
  <si>
    <t>Investeringen per strategie-type.</t>
  </si>
  <si>
    <t>Strategie</t>
  </si>
  <si>
    <t>Start</t>
  </si>
  <si>
    <t>Einde</t>
  </si>
  <si>
    <t>SUBTOTALEN PER STRATEGIE</t>
  </si>
  <si>
    <t>TOTAAL INVESTERINGSVOLUME</t>
  </si>
  <si>
    <t>OUTPUT: Implementatie-roadmap (voor SVP H15)</t>
  </si>
  <si>
    <t>Gekleurde cellen geven de projectperiode weer per object.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</si>
  <si>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</si>
  <si>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</si>
  <si>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</si>
  <si>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</si>
  <si>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</si>
  <si>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</si>
  <si>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</si>
  <si>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</si>
  <si>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</si>
  <si>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</si>
  <si>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</si>
  <si>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</si>
  <si>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</si>
  <si>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</si>
  <si>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</si>
  <si>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Fase 1 (jaar 1-3): Urgente acties</t>
  </si>
  <si>
    <t>Fase 2 (jaar 4-7): Middellange termijn</t>
  </si>
  <si>
    <t>Fase 3 (jaar 8+): Lange termijn</t>
  </si>
  <si>
    <t>OUTPUT: KPI Nulmeting</t>
  </si>
  <si>
    <t>Automatisch berekende KPI-waarden op basis van alle INPUT tabs.</t>
  </si>
  <si>
    <t>KPI naam</t>
  </si>
  <si>
    <t>Waarde</t>
  </si>
  <si>
    <t xml:space="preserve">Norm/Streefwaarde
(invoer)</t>
  </si>
  <si>
    <t>Gem. NEN 2767 conditiescore</t>
  </si>
  <si>
    <t>&lt;= 3.0</t>
  </si>
  <si>
    <t>% objecten conditie &gt;= 4</t>
  </si>
  <si>
    <t>&lt;= 20%</t>
  </si>
  <si>
    <t>% objecten energielabel &gt;= C</t>
  </si>
  <si>
    <t>&gt;= 80%</t>
  </si>
  <si>
    <t>Gem. functionele score</t>
  </si>
  <si>
    <t>&gt;= 3.0</t>
  </si>
  <si>
    <t>Totaal investeringsvolume</t>
  </si>
  <si>
    <t>n.v.t.</t>
  </si>
  <si>
    <t>Gem. exploitatiekosten per m²</t>
  </si>
  <si>
    <t>benchmark</t>
  </si>
  <si>
    <t>NHC-dekkingsgraad (%)</t>
  </si>
  <si>
    <t>&gt;= 100%</t>
  </si>
  <si>
    <t>Gem. bezettingsgraad</t>
  </si>
  <si>
    <t>&gt;= 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</si>
</sst>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€#,##0"/>
    <numFmt numFmtId="166" formatCode="0.0%"/>
  </numFmts>
  <fonts count="23" x14ac:knownFonts="1">
    <font>
      <color theme="1"/>
      <family val="2"/>
      <scheme val="minor"/>
      <sz val="11"/>
      <name val="Calibri"/>
    </font>
    <font>
      <b/>
      <color rgb="1D3D59"/>
      <sz val="22"/>
      <name val="Calibri"/>
    </font>
    <font>
      <color rgb="5A7080"/>
      <sz val="11"/>
      <name val="Calibri"/>
    </font>
    <font>
      <b/>
      <color rgb="1D3D59"/>
      <sz val="11"/>
      <name val="Calibri"/>
    </font>
    <font>
      <b/>
      <color rgb="1D3D59"/>
      <sz val="10"/>
      <name val="Calibri"/>
    </font>
    <font>
      <b/>
      <color rgb="73A605"/>
      <sz val="10"/>
      <name val="Calibri"/>
    </font>
    <font>
      <b/>
      <color rgb="2E7DB8"/>
      <sz val="10"/>
      <name val="Calibri"/>
    </font>
    <font>
      <b/>
      <color rgb="C25538"/>
      <sz val="10"/>
      <name val="Calibri"/>
    </font>
    <font>
      <color rgb="5A7080"/>
      <sz val="9"/>
      <name val="Calibri"/>
    </font>
    <font>
      <u/>
      <color rgb="2E7DB8"/>
      <sz val="10"/>
      <name val="Calibri"/>
    </font>
    <font>
      <b/>
      <color rgb="1D3D59"/>
      <sz val="9"/>
      <name val="Calibri"/>
    </font>
    <font>
      <b/>
      <color rgb="73A605"/>
      <sz val="9"/>
      <name val="Calibri"/>
    </font>
    <font>
      <b/>
      <color rgb="2E7DB8"/>
      <sz val="9"/>
      <name val="Calibri"/>
    </font>
    <font>
      <b/>
      <color rgb="C25538"/>
      <sz val="9"/>
      <name val="Calibri"/>
    </font>
    <font>
      <b/>
      <color rgb="73A605"/>
      <sz val="11"/>
      <name val="Calibri"/>
    </font>
    <font>
      <b/>
      <color rgb="FFFFFF"/>
      <sz val="14"/>
      <name val="Calibri"/>
    </font>
    <font>
      <i/>
      <color rgb="5A7080"/>
      <sz val="9"/>
      <name val="Calibri"/>
    </font>
    <font>
      <b/>
      <color rgb="FFFFFF"/>
      <sz val="10"/>
      <name val="Calibri"/>
    </font>
    <font>
      <color rgb="1B5E20"/>
      <sz val="10"/>
      <name val="Calibri"/>
    </font>
    <font>
      <color rgb="1D3D59"/>
      <sz val="10"/>
      <name val="Calibri"/>
    </font>
    <font>
      <color rgb="1A1A1A"/>
      <sz val="10"/>
      <name val="Calibri"/>
    </font>
    <font>
      <b/>
      <color rgb="C25538"/>
      <sz val="11"/>
      <name val="Calibri"/>
    </font>
    <font>
      <b/>
      <color rgb="73A605"/>
      <sz val="12"/>
      <name val="Calibri"/>
    </font>
  </fonts>
  <fills count="9">
    <fill>
      <patternFill patternType="none"/>
    </fill>
    <fill>
      <patternFill patternType="gray125"/>
    </fill>
    <fill>
      <patternFill patternType="solid">
        <fgColor rgb="E8F5D6"/>
      </patternFill>
    </fill>
    <fill>
      <patternFill patternType="solid">
        <fgColor rgb="E8ECF0"/>
      </patternFill>
    </fill>
    <fill>
      <patternFill patternType="solid">
        <fgColor rgb="1D3D59"/>
      </patternFill>
    </fill>
    <fill>
      <patternFill patternType="solid">
        <fgColor rgb="F5F7FA"/>
      </patternFill>
    </fill>
    <fill>
      <patternFill patternType="solid">
        <fgColor rgb="FFF9E6"/>
      </patternFill>
    </fill>
    <fill>
      <patternFill patternType="solid">
        <fgColor rgb="D6E4F0"/>
      </patternFill>
    </fill>
    <fill>
      <patternFill patternType="solid">
        <fgColor rgb="FDEAE5"/>
      </patternFill>
    </fill>
  </fills>
  <borders count="4">
    <border>
      <left/>
      <right/>
      <top/>
      <bottom/>
      <diagonal/>
    </border>
    <border>
      <left/>
      <right/>
      <top/>
      <bottom style="medium">
        <color rgb="73A605"/>
      </bottom>
      <diagonal/>
    </border>
    <border>
      <left style="thin">
        <color rgb="B0BEC5"/>
      </left>
      <right style="thin">
        <color rgb="B0BEC5"/>
      </right>
      <top style="thin">
        <color rgb="B0BEC5"/>
      </top>
      <bottom style="thin">
        <color rgb="B0BEC5"/>
      </bottom>
      <diagonal/>
    </border>
    <border>
      <left/>
      <right/>
      <top/>
      <bottom style="medium">
        <color rgb="E6D48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7" fillId="0" borderId="2" xfId="0" applyFont="1" applyBorder="1"/>
    <xf numFmtId="0" fontId="4" fillId="3" borderId="2" xfId="0" applyFont="1" applyFill="1" applyBorder="1"/>
    <xf numFmtId="0" fontId="8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8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13" fillId="0" borderId="2" xfId="0" applyFont="1" applyBorder="1"/>
    <xf numFmtId="0" fontId="14" fillId="0" borderId="0" xfId="0" applyFont="1"/>
    <xf numFmtId="0" fontId="8" fillId="0" borderId="0" xfId="0" applyFont="1"/>
    <xf numFmtId="0" fontId="15" fillId="4" borderId="0" xfId="0" applyFont="1" applyFill="1" applyAlignment="1">
      <alignment horizontal="left" vertical="center" indent="1"/>
    </xf>
    <xf numFmtId="0" fontId="16" fillId="5" borderId="0" xfId="0" applyFont="1" applyFill="1" applyAlignment="1">
      <alignment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vertical="center"/>
    </xf>
    <xf numFmtId="1" fontId="18" fillId="6" borderId="3" xfId="0" applyNumberFormat="1" applyFont="1" applyFill="1" applyBorder="1" applyAlignment="1">
      <alignment vertical="center"/>
    </xf>
    <xf numFmtId="3" fontId="18" fillId="6" borderId="3" xfId="0" applyNumberFormat="1" applyFont="1" applyFill="1" applyBorder="1" applyAlignment="1">
      <alignment vertical="center"/>
    </xf>
    <xf numFmtId="0" fontId="0" fillId="7" borderId="2" xfId="0" applyFill="1" applyBorder="1"/>
    <xf numFmtId="0" fontId="4" fillId="7" borderId="2" xfId="0" applyFont="1" applyFill="1" applyBorder="1"/>
    <xf numFmtId="0" fontId="8" fillId="7" borderId="2" xfId="0" applyFont="1" applyFill="1" applyBorder="1"/>
    <xf numFmtId="3" fontId="4" fillId="7" borderId="2" xfId="0" applyNumberFormat="1" applyFont="1" applyFill="1" applyBorder="1"/>
    <xf numFmtId="0" fontId="19" fillId="0" borderId="2" xfId="0" applyFont="1" applyBorder="1" applyAlignment="1">
      <alignment vertical="center"/>
    </xf>
    <xf numFmtId="164" fontId="19" fillId="0" borderId="2" xfId="0" applyNumberFormat="1" applyFont="1" applyBorder="1" applyAlignment="1">
      <alignment vertical="center"/>
    </xf>
    <xf numFmtId="165" fontId="18" fillId="6" borderId="3" xfId="0" applyNumberFormat="1" applyFont="1" applyFill="1" applyBorder="1" applyAlignment="1">
      <alignment vertical="center"/>
    </xf>
    <xf numFmtId="165" fontId="4" fillId="7" borderId="2" xfId="0" applyNumberFormat="1" applyFont="1" applyFill="1" applyBorder="1"/>
    <xf numFmtId="9" fontId="18" fillId="6" borderId="3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0" fontId="20" fillId="0" borderId="2" xfId="0" applyFont="1" applyBorder="1"/>
    <xf numFmtId="0" fontId="4" fillId="5" borderId="2" xfId="0" applyFont="1" applyFill="1" applyBorder="1"/>
    <xf numFmtId="166" fontId="18" fillId="6" borderId="3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16" fillId="0" borderId="0" xfId="0" applyFont="1"/>
    <xf numFmtId="0" fontId="3" fillId="2" borderId="0" xfId="0" applyFont="1" applyFill="1"/>
    <xf numFmtId="1" fontId="4" fillId="7" borderId="2" xfId="0" applyNumberFormat="1" applyFont="1" applyFill="1" applyBorder="1"/>
    <xf numFmtId="9" fontId="4" fillId="7" borderId="2" xfId="0" applyNumberFormat="1" applyFont="1" applyFill="1" applyBorder="1"/>
    <xf numFmtId="164" fontId="4" fillId="7" borderId="2" xfId="0" applyNumberFormat="1" applyFont="1" applyFill="1" applyBorder="1"/>
    <xf numFmtId="0" fontId="21" fillId="8" borderId="0" xfId="0" applyFont="1" applyFill="1"/>
    <xf numFmtId="165" fontId="19" fillId="0" borderId="2" xfId="0" applyNumberFormat="1" applyFont="1" applyBorder="1" applyAlignment="1">
      <alignment vertical="center"/>
    </xf>
    <xf numFmtId="9" fontId="19" fillId="0" borderId="2" xfId="0" applyNumberFormat="1" applyFont="1" applyBorder="1" applyAlignment="1">
      <alignment vertical="center"/>
    </xf>
    <xf numFmtId="1" fontId="19" fillId="0" borderId="2" xfId="0" applyNumberFormat="1" applyFont="1" applyBorder="1" applyAlignment="1">
      <alignment vertical="center"/>
    </xf>
    <xf numFmtId="166" fontId="19" fillId="0" borderId="2" xfId="0" applyNumberFormat="1" applyFont="1" applyBorder="1" applyAlignment="1">
      <alignment vertical="center"/>
    </xf>
    <xf numFmtId="0" fontId="3" fillId="7" borderId="2" xfId="0" applyFont="1" applyFill="1" applyBorder="1"/>
    <xf numFmtId="0" fontId="19" fillId="0" borderId="2" xfId="0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/>
    <xf numFmtId="0" fontId="11" fillId="0" borderId="0" xfId="0" applyFont="1"/>
    <xf numFmtId="164" fontId="22" fillId="0" borderId="2" xfId="0" applyNumberFormat="1" applyFont="1" applyBorder="1" applyAlignment="1">
      <alignment horizontal="center"/>
    </xf>
    <xf numFmtId="0" fontId="18" fillId="6" borderId="3" xfId="0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9" fontId="22" fillId="0" borderId="2" xfId="0" applyNumberFormat="1" applyFont="1" applyBorder="1" applyAlignment="1">
      <alignment horizontal="center"/>
    </xf>
    <xf numFmtId="165" fontId="22" fillId="0" borderId="2" xfId="0" applyNumberFormat="1" applyFont="1" applyBorder="1" applyAlignment="1">
      <alignment horizontal="center"/>
    </xf>
  </cellXfs>
  <cellStyles count="1">
    <cellStyle name="Normal" xfId="0" builtinId="0"/>
  </cellStyles>
  <dxfs count="11">
    <dxf>
      <font>
        <color rgb="FF006100"/>
      </font>
      <fill>
        <patternFill patternType="solid">
          <bgColor rgb="FFC6EFCE"/>
        </patternFill>
      </fill>
    </dxf>
    <dxf>
      <font>
        <color rgb="FFC25538"/>
      </font>
      <fill>
        <patternFill patternType="solid">
          <bgColor rgb="FFFDEAE5"/>
        </patternFill>
      </fill>
    </dxf>
    <dxf>
      <font>
        <color rgb="FFCC0000"/>
      </font>
      <fill>
        <patternFill patternType="solid">
          <bgColor rgb="FFF8D7DA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2E7DB8"/>
      </font>
      <fill>
        <patternFill patternType="solid">
          <bgColor rgb="FFD6EAF8"/>
        </patternFill>
      </fill>
    </dxf>
    <dxf>
      <font>
        <color rgb="FFC25538"/>
      </font>
      <fill>
        <patternFill patternType="solid">
          <bgColor rgb="FFFDEAE5"/>
        </patternFill>
      </fill>
    </dxf>
    <dxf>
      <font>
        <color rgb="FF990000"/>
      </font>
      <fill>
        <patternFill patternType="solid">
          <bgColor rgb="FFFF9999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2E7DB8"/>
      </font>
      <fill>
        <patternFill patternType="solid">
          <bgColor rgb="FFD6EAF8"/>
        </patternFill>
      </fill>
    </dxf>
    <dxf>
      <font>
        <color rgb="FFC25538"/>
      </font>
      <fill>
        <patternFill patternType="solid">
          <bgColor rgb="FFFDEAE5"/>
        </patternFill>
      </fill>
    </dxf>
    <dxf>
      <font>
        <color rgb="FF990000"/>
      </font>
      <fill>
        <patternFill patternType="solid"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#&apos;START&apos;!A1" TargetMode="External"/><Relationship Id="rId2" Type="http://schemas.openxmlformats.org/officeDocument/2006/relationships/hyperlink" Target="#&apos;Gebouwenlijst&apos;!A1" TargetMode="External"/><Relationship Id="rId3" Type="http://schemas.openxmlformats.org/officeDocument/2006/relationships/hyperlink" Target="#&apos;Conditie &amp; Energie&apos;!A1" TargetMode="External"/><Relationship Id="rId4" Type="http://schemas.openxmlformats.org/officeDocument/2006/relationships/hyperlink" Target="#&apos;Functioneel&apos;!A1" TargetMode="External"/><Relationship Id="rId5" Type="http://schemas.openxmlformats.org/officeDocument/2006/relationships/hyperlink" Target="#&apos;Financieel&apos;!A1" TargetMode="External"/><Relationship Id="rId6" Type="http://schemas.openxmlformats.org/officeDocument/2006/relationships/hyperlink" Target="#&apos;Doelgroepen &amp; Zorgvraag&apos;!A1" TargetMode="External"/><Relationship Id="rId7" Type="http://schemas.openxmlformats.org/officeDocument/2006/relationships/hyperlink" Target="#&apos;Strategie per Object&apos;!A1" TargetMode="External"/><Relationship Id="rId8" Type="http://schemas.openxmlformats.org/officeDocument/2006/relationships/hyperlink" Target="#&apos;Scenario-invoer&apos;!A1" TargetMode="External"/><Relationship Id="rId9" Type="http://schemas.openxmlformats.org/officeDocument/2006/relationships/hyperlink" Target="#&apos;Scan Resultaten&apos;!A1" TargetMode="External"/><Relationship Id="rId10" Type="http://schemas.openxmlformats.org/officeDocument/2006/relationships/hyperlink" Target="#&apos;Portefeuille-overzicht&apos;!A1" TargetMode="External"/><Relationship Id="rId11" Type="http://schemas.openxmlformats.org/officeDocument/2006/relationships/hyperlink" Target="#&apos;Conditie-analyse&apos;!A1" TargetMode="External"/><Relationship Id="rId12" Type="http://schemas.openxmlformats.org/officeDocument/2006/relationships/hyperlink" Target="#&apos;Functionele toets&apos;!A1" TargetMode="External"/><Relationship Id="rId13" Type="http://schemas.openxmlformats.org/officeDocument/2006/relationships/hyperlink" Target="#&apos;Financieel overzicht&apos;!A1" TargetMode="External"/><Relationship Id="rId14" Type="http://schemas.openxmlformats.org/officeDocument/2006/relationships/hyperlink" Target="#&apos;Strategietabel&apos;!A1" TargetMode="External"/><Relationship Id="rId15" Type="http://schemas.openxmlformats.org/officeDocument/2006/relationships/hyperlink" Target="#&apos;Gap-analyse&apos;!A1" TargetMode="External"/><Relationship Id="rId16" Type="http://schemas.openxmlformats.org/officeDocument/2006/relationships/hyperlink" Target="#&apos;Scenario-vergelijking&apos;!A1" TargetMode="External"/><Relationship Id="rId17" Type="http://schemas.openxmlformats.org/officeDocument/2006/relationships/hyperlink" Target="#&apos;Investeringsopgave&apos;!A1" TargetMode="External"/><Relationship Id="rId18" Type="http://schemas.openxmlformats.org/officeDocument/2006/relationships/hyperlink" Target="#&apos;Fasering&apos;!A1" TargetMode="External"/><Relationship Id="rId19" Type="http://schemas.openxmlformats.org/officeDocument/2006/relationships/hyperlink" Target="#&apos;KPI-startwaarden&apos;!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D3D59"/>
    <pageSetUpPr fitToPage="1"/>
  </sheetPr>
  <dimension ref="B2:E34"/>
  <sheetFormatPr defaultRowHeight="15" outlineLevelRow="0" outlineLevelCol="0" x14ac:dyDescent="55"/>
  <cols>
    <col min="1" max="1" width="4" customWidth="1"/>
    <col min="2" max="2" width="8" customWidth="1"/>
    <col min="3" max="3" width="34" customWidth="1"/>
    <col min="4" max="4" width="50" customWidth="1"/>
    <col min="5" max="5" width="20" customWidth="1"/>
    <col min="6" max="6" width="4" customWidth="1"/>
  </cols>
  <sheetData>
    <row r="2" ht="44" customHeight="1" spans="2:5" x14ac:dyDescent="0.25">
      <c r="B2" s="1" t="s">
        <v>0</v>
      </c>
      <c r="C2" s="1"/>
      <c r="D2" s="1"/>
      <c r="E2" s="1"/>
    </row>
    <row r="3" ht="32" customHeight="1" spans="2:5" x14ac:dyDescent="0.25">
      <c r="B3" s="2" t="s">
        <v>1</v>
      </c>
      <c r="C3" s="2"/>
      <c r="D3" s="2"/>
      <c r="E3" s="2"/>
    </row>
    <row r="5" spans="2:5" x14ac:dyDescent="0.25">
      <c r="B5" s="3" t="s">
        <v>2</v>
      </c>
      <c r="C5" s="3"/>
      <c r="D5" s="3"/>
      <c r="E5" s="3"/>
    </row>
    <row r="6" spans="3:3" x14ac:dyDescent="0.25">
      <c r="C6" s="4" t="s">
        <v>3</v>
      </c>
    </row>
    <row r="7" spans="3:3" x14ac:dyDescent="0.25">
      <c r="C7" s="5" t="s">
        <v>4</v>
      </c>
    </row>
    <row r="8" spans="3:3" x14ac:dyDescent="0.25">
      <c r="C8" s="6" t="s">
        <v>5</v>
      </c>
    </row>
    <row r="9" spans="3:3" x14ac:dyDescent="0.25">
      <c r="C9" s="7" t="s">
        <v>6</v>
      </c>
    </row>
    <row r="11" spans="2:5" x14ac:dyDescent="0.25">
      <c r="B11" s="3" t="s">
        <v>7</v>
      </c>
      <c r="C11" s="3"/>
      <c r="D11" s="3"/>
      <c r="E11" s="3"/>
    </row>
    <row r="12" spans="2:5" x14ac:dyDescent="0.25">
      <c r="B12" s="8" t="s">
        <v>8</v>
      </c>
      <c r="C12" s="8" t="s">
        <v>9</v>
      </c>
      <c r="D12" s="8" t="s">
        <v>10</v>
      </c>
      <c r="E12" s="8" t="s">
        <v>11</v>
      </c>
    </row>
    <row r="13" spans="2:5" x14ac:dyDescent="0.25">
      <c r="B13" s="9">
        <v>0</v>
      </c>
      <c r="C13" s="10" t="s">
        <v>12</v>
      </c>
      <c r="D13" s="11" t="s">
        <v>13</v>
      </c>
      <c r="E13" s="12" t="s">
        <v>14</v>
      </c>
    </row>
    <row r="14" spans="2:5" x14ac:dyDescent="0.25">
      <c r="B14" s="9">
        <v>1</v>
      </c>
      <c r="C14" s="10" t="s">
        <v>15</v>
      </c>
      <c r="D14" s="13" t="s">
        <v>16</v>
      </c>
      <c r="E14" s="12" t="s">
        <v>17</v>
      </c>
    </row>
    <row r="15" spans="2:5" x14ac:dyDescent="0.25">
      <c r="B15" s="9">
        <v>2</v>
      </c>
      <c r="C15" s="10" t="s">
        <v>18</v>
      </c>
      <c r="D15" s="13" t="s">
        <v>16</v>
      </c>
      <c r="E15" s="12" t="s">
        <v>19</v>
      </c>
    </row>
    <row r="16" spans="2:5" x14ac:dyDescent="0.25">
      <c r="B16" s="9">
        <v>3</v>
      </c>
      <c r="C16" s="10" t="s">
        <v>20</v>
      </c>
      <c r="D16" s="13" t="s">
        <v>16</v>
      </c>
      <c r="E16" s="12" t="s">
        <v>21</v>
      </c>
    </row>
    <row r="17" spans="2:5" x14ac:dyDescent="0.25">
      <c r="B17" s="9">
        <v>4</v>
      </c>
      <c r="C17" s="10" t="s">
        <v>22</v>
      </c>
      <c r="D17" s="13" t="s">
        <v>16</v>
      </c>
      <c r="E17" s="12" t="s">
        <v>23</v>
      </c>
    </row>
    <row r="18" spans="2:5" x14ac:dyDescent="0.25">
      <c r="B18" s="9">
        <v>5</v>
      </c>
      <c r="C18" s="10" t="s">
        <v>24</v>
      </c>
      <c r="D18" s="13" t="s">
        <v>16</v>
      </c>
      <c r="E18" s="12" t="s">
        <v>25</v>
      </c>
    </row>
    <row r="19" spans="2:5" x14ac:dyDescent="0.25">
      <c r="B19" s="9">
        <v>6</v>
      </c>
      <c r="C19" s="10" t="s">
        <v>26</v>
      </c>
      <c r="D19" s="13" t="s">
        <v>16</v>
      </c>
      <c r="E19" s="12" t="s">
        <v>27</v>
      </c>
    </row>
    <row r="20" spans="2:5" x14ac:dyDescent="0.25">
      <c r="B20" s="9">
        <v>7</v>
      </c>
      <c r="C20" s="10" t="s">
        <v>28</v>
      </c>
      <c r="D20" s="13" t="s">
        <v>16</v>
      </c>
      <c r="E20" s="12" t="s">
        <v>29</v>
      </c>
    </row>
    <row r="21" spans="2:5" x14ac:dyDescent="0.25">
      <c r="B21" s="9">
        <v>8</v>
      </c>
      <c r="C21" s="10" t="s">
        <v>30</v>
      </c>
      <c r="D21" s="14" t="s">
        <v>31</v>
      </c>
      <c r="E21" s="12" t="s">
        <v>32</v>
      </c>
    </row>
    <row r="22" spans="2:5" x14ac:dyDescent="0.25">
      <c r="B22" s="9">
        <v>9</v>
      </c>
      <c r="C22" s="10" t="s">
        <v>33</v>
      </c>
      <c r="D22" s="15" t="s">
        <v>34</v>
      </c>
      <c r="E22" s="12" t="s">
        <v>35</v>
      </c>
    </row>
    <row r="23" spans="2:5" x14ac:dyDescent="0.25">
      <c r="B23" s="9">
        <v>10</v>
      </c>
      <c r="C23" s="10" t="s">
        <v>36</v>
      </c>
      <c r="D23" s="15" t="s">
        <v>34</v>
      </c>
      <c r="E23" s="12" t="s">
        <v>37</v>
      </c>
    </row>
    <row r="24" spans="2:5" x14ac:dyDescent="0.25">
      <c r="B24" s="9">
        <v>11</v>
      </c>
      <c r="C24" s="10" t="s">
        <v>38</v>
      </c>
      <c r="D24" s="15" t="s">
        <v>34</v>
      </c>
      <c r="E24" s="12" t="s">
        <v>39</v>
      </c>
    </row>
    <row r="25" spans="2:5" x14ac:dyDescent="0.25">
      <c r="B25" s="9">
        <v>12</v>
      </c>
      <c r="C25" s="10" t="s">
        <v>40</v>
      </c>
      <c r="D25" s="15" t="s">
        <v>34</v>
      </c>
      <c r="E25" s="12" t="s">
        <v>41</v>
      </c>
    </row>
    <row r="26" spans="2:5" x14ac:dyDescent="0.25">
      <c r="B26" s="9">
        <v>13</v>
      </c>
      <c r="C26" s="10" t="s">
        <v>42</v>
      </c>
      <c r="D26" s="15" t="s">
        <v>34</v>
      </c>
      <c r="E26" s="12" t="s">
        <v>43</v>
      </c>
    </row>
    <row r="27" spans="2:5" x14ac:dyDescent="0.25">
      <c r="B27" s="9">
        <v>14</v>
      </c>
      <c r="C27" s="10" t="s">
        <v>44</v>
      </c>
      <c r="D27" s="15" t="s">
        <v>34</v>
      </c>
      <c r="E27" s="12" t="s">
        <v>45</v>
      </c>
    </row>
    <row r="28" spans="2:5" x14ac:dyDescent="0.25">
      <c r="B28" s="9">
        <v>15</v>
      </c>
      <c r="C28" s="10" t="s">
        <v>46</v>
      </c>
      <c r="D28" s="15" t="s">
        <v>34</v>
      </c>
      <c r="E28" s="12" t="s">
        <v>47</v>
      </c>
    </row>
    <row r="29" spans="2:5" x14ac:dyDescent="0.25">
      <c r="B29" s="9">
        <v>16</v>
      </c>
      <c r="C29" s="10" t="s">
        <v>48</v>
      </c>
      <c r="D29" s="15" t="s">
        <v>34</v>
      </c>
      <c r="E29" s="12" t="s">
        <v>49</v>
      </c>
    </row>
    <row r="30" spans="2:5" x14ac:dyDescent="0.25">
      <c r="B30" s="9">
        <v>17</v>
      </c>
      <c r="C30" s="10" t="s">
        <v>50</v>
      </c>
      <c r="D30" s="15" t="s">
        <v>34</v>
      </c>
      <c r="E30" s="12" t="s">
        <v>51</v>
      </c>
    </row>
    <row r="31" spans="2:5" x14ac:dyDescent="0.25">
      <c r="B31" s="9">
        <v>18</v>
      </c>
      <c r="C31" s="10" t="s">
        <v>52</v>
      </c>
      <c r="D31" s="15" t="s">
        <v>34</v>
      </c>
      <c r="E31" s="12" t="s">
        <v>53</v>
      </c>
    </row>
    <row r="33" spans="2:5" x14ac:dyDescent="0.25">
      <c r="B33" s="16" t="s">
        <v>54</v>
      </c>
      <c r="C33" s="16"/>
      <c r="D33" s="16"/>
      <c r="E33" s="16"/>
    </row>
    <row r="34" spans="2:5" x14ac:dyDescent="0.25">
      <c r="B34" s="17" t="s">
        <v>55</v>
      </c>
      <c r="C34" s="17"/>
      <c r="D34" s="17"/>
      <c r="E34" s="17"/>
    </row>
  </sheetData>
  <mergeCells count="6">
    <mergeCell ref="B2:E2"/>
    <mergeCell ref="B3:E3"/>
    <mergeCell ref="B5:E5"/>
    <mergeCell ref="B11:E11"/>
    <mergeCell ref="B33:E33"/>
    <mergeCell ref="B34:E34"/>
  </mergeCells>
  <hyperlinks>
    <hyperlink ref="C13" r:id="rId1" location="#'START'!A1"/>
    <hyperlink ref="C14" r:id="rId2" location="#'Gebouwenlijst'!A1"/>
    <hyperlink ref="C15" r:id="rId3" location="#'Conditie &amp; Energie'!A1"/>
    <hyperlink ref="C16" r:id="rId4" location="#'Functioneel'!A1"/>
    <hyperlink ref="C17" r:id="rId5" location="#'Financieel'!A1"/>
    <hyperlink ref="C18" r:id="rId6" location="#'Doelgroepen &amp; Zorgvraag'!A1"/>
    <hyperlink ref="C19" r:id="rId7" location="#'Strategie per Object'!A1"/>
    <hyperlink ref="C20" r:id="rId8" location="#'Scenario-invoer'!A1"/>
    <hyperlink ref="C21" r:id="rId9" location="#'Scan Resultaten'!A1"/>
    <hyperlink ref="C22" r:id="rId10" location="#'Portefeuille-overzicht'!A1"/>
    <hyperlink ref="C23" r:id="rId11" location="#'Conditie-analyse'!A1"/>
    <hyperlink ref="C24" r:id="rId12" location="#'Functionele toets'!A1"/>
    <hyperlink ref="C25" r:id="rId13" location="#'Financieel overzicht'!A1"/>
    <hyperlink ref="C26" r:id="rId14" location="#'Strategietabel'!A1"/>
    <hyperlink ref="C27" r:id="rId15" location="#'Gap-analyse'!A1"/>
    <hyperlink ref="C28" r:id="rId16" location="#'Scenario-vergelijking'!A1"/>
    <hyperlink ref="C29" r:id="rId17" location="#'Investeringsopgave'!A1"/>
    <hyperlink ref="C30" r:id="rId18" location="#'Fasering'!A1"/>
    <hyperlink ref="C31" r:id="rId19" location="#'KPI-startwaarden'!A1"/>
  </hyperlinks>
  <pageSetup paperSize="9" orientation="landscape" fitToWidth="1" fitToHeight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H59"/>
  <sheetFormatPr defaultRowHeight="15" outlineLevelRow="0" outlineLevelCol="0" x14ac:dyDescent="55"/>
  <cols>
    <col min="1" max="1" width="6" customWidth="1"/>
    <col min="2" max="2" width="28" customWidth="1"/>
    <col min="3" max="3" width="22" customWidth="1"/>
    <col min="4" max="4" width="10" customWidth="1"/>
    <col min="5" max="5" width="12" customWidth="1"/>
    <col min="6" max="8" width="14" customWidth="1"/>
  </cols>
  <sheetData>
    <row r="1" ht="36" customHeight="1" spans="1:8" x14ac:dyDescent="0.25">
      <c r="A1" s="18" t="s">
        <v>176</v>
      </c>
      <c r="B1" s="18"/>
      <c r="C1" s="18"/>
      <c r="D1" s="18"/>
      <c r="E1" s="18"/>
      <c r="F1" s="18"/>
      <c r="G1" s="18"/>
      <c r="H1" s="18"/>
    </row>
    <row r="2" ht="24" customHeight="1" spans="1:8" x14ac:dyDescent="0.25">
      <c r="A2" s="19" t="s">
        <v>177</v>
      </c>
      <c r="B2" s="19"/>
      <c r="C2" s="19"/>
      <c r="D2" s="19"/>
      <c r="E2" s="19"/>
      <c r="F2" s="19"/>
      <c r="G2" s="19"/>
      <c r="H2" s="19"/>
    </row>
    <row r="3" ht="28" customHeight="1" spans="1:8" x14ac:dyDescent="0.25">
      <c r="A3" s="20" t="s">
        <v>58</v>
      </c>
      <c r="B3" s="20" t="s">
        <v>59</v>
      </c>
      <c r="C3" s="20" t="s">
        <v>10</v>
      </c>
      <c r="D3" s="20" t="s">
        <v>60</v>
      </c>
      <c r="E3" s="20" t="s">
        <v>61</v>
      </c>
      <c r="F3" s="20" t="s">
        <v>63</v>
      </c>
      <c r="G3" s="20" t="s">
        <v>65</v>
      </c>
      <c r="H3" s="20" t="s">
        <v>66</v>
      </c>
    </row>
    <row r="4" spans="1:8" x14ac:dyDescent="0.25">
      <c r="A4" s="28">
        <f>IF(Gebouwenlijst!B4="","",Gebouwenlijst!A4)</f>
      </c>
      <c r="B4" s="28">
        <f>IF(Gebouwenlijst!B4="","",Gebouwenlijst!B4)</f>
      </c>
      <c r="C4" s="28">
        <f>IF(Gebouwenlijst!B4="","",Gebouwenlijst!C4)</f>
      </c>
      <c r="D4" s="28">
        <f>IF(Gebouwenlijst!B4="","",Gebouwenlijst!D4)</f>
      </c>
      <c r="E4" s="33">
        <f>IF(Gebouwenlijst!B4="","",Gebouwenlijst!E4)</f>
      </c>
      <c r="F4" s="28">
        <f>IF(Gebouwenlijst!B4="","",Gebouwenlijst!G4)</f>
      </c>
      <c r="G4" s="28">
        <f>IF(Gebouwenlijst!B4="","",Gebouwenlijst!I4)</f>
      </c>
      <c r="H4" s="28">
        <f>IF(Gebouwenlijst!B4="","",Gebouwenlijst!J4)</f>
      </c>
    </row>
    <row r="5" spans="1:8" x14ac:dyDescent="0.25">
      <c r="A5" s="28">
        <f>IF(Gebouwenlijst!B5="","",Gebouwenlijst!A5)</f>
      </c>
      <c r="B5" s="28">
        <f>IF(Gebouwenlijst!B5="","",Gebouwenlijst!B5)</f>
      </c>
      <c r="C5" s="28">
        <f>IF(Gebouwenlijst!B5="","",Gebouwenlijst!C5)</f>
      </c>
      <c r="D5" s="28">
        <f>IF(Gebouwenlijst!B5="","",Gebouwenlijst!D5)</f>
      </c>
      <c r="E5" s="33">
        <f>IF(Gebouwenlijst!B5="","",Gebouwenlijst!E5)</f>
      </c>
      <c r="F5" s="28">
        <f>IF(Gebouwenlijst!B5="","",Gebouwenlijst!G5)</f>
      </c>
      <c r="G5" s="28">
        <f>IF(Gebouwenlijst!B5="","",Gebouwenlijst!I5)</f>
      </c>
      <c r="H5" s="28">
        <f>IF(Gebouwenlijst!B5="","",Gebouwenlijst!J5)</f>
      </c>
    </row>
    <row r="6" spans="1:8" x14ac:dyDescent="0.25">
      <c r="A6" s="28">
        <f>IF(Gebouwenlijst!B6="","",Gebouwenlijst!A6)</f>
      </c>
      <c r="B6" s="28">
        <f>IF(Gebouwenlijst!B6="","",Gebouwenlijst!B6)</f>
      </c>
      <c r="C6" s="28">
        <f>IF(Gebouwenlijst!B6="","",Gebouwenlijst!C6)</f>
      </c>
      <c r="D6" s="28">
        <f>IF(Gebouwenlijst!B6="","",Gebouwenlijst!D6)</f>
      </c>
      <c r="E6" s="33">
        <f>IF(Gebouwenlijst!B6="","",Gebouwenlijst!E6)</f>
      </c>
      <c r="F6" s="28">
        <f>IF(Gebouwenlijst!B6="","",Gebouwenlijst!G6)</f>
      </c>
      <c r="G6" s="28">
        <f>IF(Gebouwenlijst!B6="","",Gebouwenlijst!I6)</f>
      </c>
      <c r="H6" s="28">
        <f>IF(Gebouwenlijst!B6="","",Gebouwenlijst!J6)</f>
      </c>
    </row>
    <row r="7" spans="1:8" x14ac:dyDescent="0.25">
      <c r="A7" s="28">
        <f>IF(Gebouwenlijst!B7="","",Gebouwenlijst!A7)</f>
      </c>
      <c r="B7" s="28">
        <f>IF(Gebouwenlijst!B7="","",Gebouwenlijst!B7)</f>
      </c>
      <c r="C7" s="28">
        <f>IF(Gebouwenlijst!B7="","",Gebouwenlijst!C7)</f>
      </c>
      <c r="D7" s="28">
        <f>IF(Gebouwenlijst!B7="","",Gebouwenlijst!D7)</f>
      </c>
      <c r="E7" s="33">
        <f>IF(Gebouwenlijst!B7="","",Gebouwenlijst!E7)</f>
      </c>
      <c r="F7" s="28">
        <f>IF(Gebouwenlijst!B7="","",Gebouwenlijst!G7)</f>
      </c>
      <c r="G7" s="28">
        <f>IF(Gebouwenlijst!B7="","",Gebouwenlijst!I7)</f>
      </c>
      <c r="H7" s="28">
        <f>IF(Gebouwenlijst!B7="","",Gebouwenlijst!J7)</f>
      </c>
    </row>
    <row r="8" spans="1:8" x14ac:dyDescent="0.25">
      <c r="A8" s="28">
        <f>IF(Gebouwenlijst!B8="","",Gebouwenlijst!A8)</f>
      </c>
      <c r="B8" s="28">
        <f>IF(Gebouwenlijst!B8="","",Gebouwenlijst!B8)</f>
      </c>
      <c r="C8" s="28">
        <f>IF(Gebouwenlijst!B8="","",Gebouwenlijst!C8)</f>
      </c>
      <c r="D8" s="28">
        <f>IF(Gebouwenlijst!B8="","",Gebouwenlijst!D8)</f>
      </c>
      <c r="E8" s="33">
        <f>IF(Gebouwenlijst!B8="","",Gebouwenlijst!E8)</f>
      </c>
      <c r="F8" s="28">
        <f>IF(Gebouwenlijst!B8="","",Gebouwenlijst!G8)</f>
      </c>
      <c r="G8" s="28">
        <f>IF(Gebouwenlijst!B8="","",Gebouwenlijst!I8)</f>
      </c>
      <c r="H8" s="28">
        <f>IF(Gebouwenlijst!B8="","",Gebouwenlijst!J8)</f>
      </c>
    </row>
    <row r="9" spans="1:8" x14ac:dyDescent="0.25">
      <c r="A9" s="28">
        <f>IF(Gebouwenlijst!B9="","",Gebouwenlijst!A9)</f>
      </c>
      <c r="B9" s="28">
        <f>IF(Gebouwenlijst!B9="","",Gebouwenlijst!B9)</f>
      </c>
      <c r="C9" s="28">
        <f>IF(Gebouwenlijst!B9="","",Gebouwenlijst!C9)</f>
      </c>
      <c r="D9" s="28">
        <f>IF(Gebouwenlijst!B9="","",Gebouwenlijst!D9)</f>
      </c>
      <c r="E9" s="33">
        <f>IF(Gebouwenlijst!B9="","",Gebouwenlijst!E9)</f>
      </c>
      <c r="F9" s="28">
        <f>IF(Gebouwenlijst!B9="","",Gebouwenlijst!G9)</f>
      </c>
      <c r="G9" s="28">
        <f>IF(Gebouwenlijst!B9="","",Gebouwenlijst!I9)</f>
      </c>
      <c r="H9" s="28">
        <f>IF(Gebouwenlijst!B9="","",Gebouwenlijst!J9)</f>
      </c>
    </row>
    <row r="10" spans="1:8" x14ac:dyDescent="0.25">
      <c r="A10" s="28">
        <f>IF(Gebouwenlijst!B10="","",Gebouwenlijst!A10)</f>
      </c>
      <c r="B10" s="28">
        <f>IF(Gebouwenlijst!B10="","",Gebouwenlijst!B10)</f>
      </c>
      <c r="C10" s="28">
        <f>IF(Gebouwenlijst!B10="","",Gebouwenlijst!C10)</f>
      </c>
      <c r="D10" s="28">
        <f>IF(Gebouwenlijst!B10="","",Gebouwenlijst!D10)</f>
      </c>
      <c r="E10" s="33">
        <f>IF(Gebouwenlijst!B10="","",Gebouwenlijst!E10)</f>
      </c>
      <c r="F10" s="28">
        <f>IF(Gebouwenlijst!B10="","",Gebouwenlijst!G10)</f>
      </c>
      <c r="G10" s="28">
        <f>IF(Gebouwenlijst!B10="","",Gebouwenlijst!I10)</f>
      </c>
      <c r="H10" s="28">
        <f>IF(Gebouwenlijst!B10="","",Gebouwenlijst!J10)</f>
      </c>
    </row>
    <row r="11" spans="1:8" x14ac:dyDescent="0.25">
      <c r="A11" s="28">
        <f>IF(Gebouwenlijst!B11="","",Gebouwenlijst!A11)</f>
      </c>
      <c r="B11" s="28">
        <f>IF(Gebouwenlijst!B11="","",Gebouwenlijst!B11)</f>
      </c>
      <c r="C11" s="28">
        <f>IF(Gebouwenlijst!B11="","",Gebouwenlijst!C11)</f>
      </c>
      <c r="D11" s="28">
        <f>IF(Gebouwenlijst!B11="","",Gebouwenlijst!D11)</f>
      </c>
      <c r="E11" s="33">
        <f>IF(Gebouwenlijst!B11="","",Gebouwenlijst!E11)</f>
      </c>
      <c r="F11" s="28">
        <f>IF(Gebouwenlijst!B11="","",Gebouwenlijst!G11)</f>
      </c>
      <c r="G11" s="28">
        <f>IF(Gebouwenlijst!B11="","",Gebouwenlijst!I11)</f>
      </c>
      <c r="H11" s="28">
        <f>IF(Gebouwenlijst!B11="","",Gebouwenlijst!J11)</f>
      </c>
    </row>
    <row r="12" spans="1:8" x14ac:dyDescent="0.25">
      <c r="A12" s="28">
        <f>IF(Gebouwenlijst!B12="","",Gebouwenlijst!A12)</f>
      </c>
      <c r="B12" s="28">
        <f>IF(Gebouwenlijst!B12="","",Gebouwenlijst!B12)</f>
      </c>
      <c r="C12" s="28">
        <f>IF(Gebouwenlijst!B12="","",Gebouwenlijst!C12)</f>
      </c>
      <c r="D12" s="28">
        <f>IF(Gebouwenlijst!B12="","",Gebouwenlijst!D12)</f>
      </c>
      <c r="E12" s="33">
        <f>IF(Gebouwenlijst!B12="","",Gebouwenlijst!E12)</f>
      </c>
      <c r="F12" s="28">
        <f>IF(Gebouwenlijst!B12="","",Gebouwenlijst!G12)</f>
      </c>
      <c r="G12" s="28">
        <f>IF(Gebouwenlijst!B12="","",Gebouwenlijst!I12)</f>
      </c>
      <c r="H12" s="28">
        <f>IF(Gebouwenlijst!B12="","",Gebouwenlijst!J12)</f>
      </c>
    </row>
    <row r="13" spans="1:8" x14ac:dyDescent="0.25">
      <c r="A13" s="28">
        <f>IF(Gebouwenlijst!B13="","",Gebouwenlijst!A13)</f>
      </c>
      <c r="B13" s="28">
        <f>IF(Gebouwenlijst!B13="","",Gebouwenlijst!B13)</f>
      </c>
      <c r="C13" s="28">
        <f>IF(Gebouwenlijst!B13="","",Gebouwenlijst!C13)</f>
      </c>
      <c r="D13" s="28">
        <f>IF(Gebouwenlijst!B13="","",Gebouwenlijst!D13)</f>
      </c>
      <c r="E13" s="33">
        <f>IF(Gebouwenlijst!B13="","",Gebouwenlijst!E13)</f>
      </c>
      <c r="F13" s="28">
        <f>IF(Gebouwenlijst!B13="","",Gebouwenlijst!G13)</f>
      </c>
      <c r="G13" s="28">
        <f>IF(Gebouwenlijst!B13="","",Gebouwenlijst!I13)</f>
      </c>
      <c r="H13" s="28">
        <f>IF(Gebouwenlijst!B13="","",Gebouwenlijst!J13)</f>
      </c>
    </row>
    <row r="14" spans="1:8" x14ac:dyDescent="0.25">
      <c r="A14" s="28">
        <f>IF(Gebouwenlijst!B14="","",Gebouwenlijst!A14)</f>
      </c>
      <c r="B14" s="28">
        <f>IF(Gebouwenlijst!B14="","",Gebouwenlijst!B14)</f>
      </c>
      <c r="C14" s="28">
        <f>IF(Gebouwenlijst!B14="","",Gebouwenlijst!C14)</f>
      </c>
      <c r="D14" s="28">
        <f>IF(Gebouwenlijst!B14="","",Gebouwenlijst!D14)</f>
      </c>
      <c r="E14" s="33">
        <f>IF(Gebouwenlijst!B14="","",Gebouwenlijst!E14)</f>
      </c>
      <c r="F14" s="28">
        <f>IF(Gebouwenlijst!B14="","",Gebouwenlijst!G14)</f>
      </c>
      <c r="G14" s="28">
        <f>IF(Gebouwenlijst!B14="","",Gebouwenlijst!I14)</f>
      </c>
      <c r="H14" s="28">
        <f>IF(Gebouwenlijst!B14="","",Gebouwenlijst!J14)</f>
      </c>
    </row>
    <row r="15" spans="1:8" x14ac:dyDescent="0.25">
      <c r="A15" s="28">
        <f>IF(Gebouwenlijst!B15="","",Gebouwenlijst!A15)</f>
      </c>
      <c r="B15" s="28">
        <f>IF(Gebouwenlijst!B15="","",Gebouwenlijst!B15)</f>
      </c>
      <c r="C15" s="28">
        <f>IF(Gebouwenlijst!B15="","",Gebouwenlijst!C15)</f>
      </c>
      <c r="D15" s="28">
        <f>IF(Gebouwenlijst!B15="","",Gebouwenlijst!D15)</f>
      </c>
      <c r="E15" s="33">
        <f>IF(Gebouwenlijst!B15="","",Gebouwenlijst!E15)</f>
      </c>
      <c r="F15" s="28">
        <f>IF(Gebouwenlijst!B15="","",Gebouwenlijst!G15)</f>
      </c>
      <c r="G15" s="28">
        <f>IF(Gebouwenlijst!B15="","",Gebouwenlijst!I15)</f>
      </c>
      <c r="H15" s="28">
        <f>IF(Gebouwenlijst!B15="","",Gebouwenlijst!J15)</f>
      </c>
    </row>
    <row r="16" spans="1:8" x14ac:dyDescent="0.25">
      <c r="A16" s="28">
        <f>IF(Gebouwenlijst!B16="","",Gebouwenlijst!A16)</f>
      </c>
      <c r="B16" s="28">
        <f>IF(Gebouwenlijst!B16="","",Gebouwenlijst!B16)</f>
      </c>
      <c r="C16" s="28">
        <f>IF(Gebouwenlijst!B16="","",Gebouwenlijst!C16)</f>
      </c>
      <c r="D16" s="28">
        <f>IF(Gebouwenlijst!B16="","",Gebouwenlijst!D16)</f>
      </c>
      <c r="E16" s="33">
        <f>IF(Gebouwenlijst!B16="","",Gebouwenlijst!E16)</f>
      </c>
      <c r="F16" s="28">
        <f>IF(Gebouwenlijst!B16="","",Gebouwenlijst!G16)</f>
      </c>
      <c r="G16" s="28">
        <f>IF(Gebouwenlijst!B16="","",Gebouwenlijst!I16)</f>
      </c>
      <c r="H16" s="28">
        <f>IF(Gebouwenlijst!B16="","",Gebouwenlijst!J16)</f>
      </c>
    </row>
    <row r="17" spans="1:8" x14ac:dyDescent="0.25">
      <c r="A17" s="28">
        <f>IF(Gebouwenlijst!B17="","",Gebouwenlijst!A17)</f>
      </c>
      <c r="B17" s="28">
        <f>IF(Gebouwenlijst!B17="","",Gebouwenlijst!B17)</f>
      </c>
      <c r="C17" s="28">
        <f>IF(Gebouwenlijst!B17="","",Gebouwenlijst!C17)</f>
      </c>
      <c r="D17" s="28">
        <f>IF(Gebouwenlijst!B17="","",Gebouwenlijst!D17)</f>
      </c>
      <c r="E17" s="33">
        <f>IF(Gebouwenlijst!B17="","",Gebouwenlijst!E17)</f>
      </c>
      <c r="F17" s="28">
        <f>IF(Gebouwenlijst!B17="","",Gebouwenlijst!G17)</f>
      </c>
      <c r="G17" s="28">
        <f>IF(Gebouwenlijst!B17="","",Gebouwenlijst!I17)</f>
      </c>
      <c r="H17" s="28">
        <f>IF(Gebouwenlijst!B17="","",Gebouwenlijst!J17)</f>
      </c>
    </row>
    <row r="18" spans="1:8" x14ac:dyDescent="0.25">
      <c r="A18" s="28">
        <f>IF(Gebouwenlijst!B18="","",Gebouwenlijst!A18)</f>
      </c>
      <c r="B18" s="28">
        <f>IF(Gebouwenlijst!B18="","",Gebouwenlijst!B18)</f>
      </c>
      <c r="C18" s="28">
        <f>IF(Gebouwenlijst!B18="","",Gebouwenlijst!C18)</f>
      </c>
      <c r="D18" s="28">
        <f>IF(Gebouwenlijst!B18="","",Gebouwenlijst!D18)</f>
      </c>
      <c r="E18" s="33">
        <f>IF(Gebouwenlijst!B18="","",Gebouwenlijst!E18)</f>
      </c>
      <c r="F18" s="28">
        <f>IF(Gebouwenlijst!B18="","",Gebouwenlijst!G18)</f>
      </c>
      <c r="G18" s="28">
        <f>IF(Gebouwenlijst!B18="","",Gebouwenlijst!I18)</f>
      </c>
      <c r="H18" s="28">
        <f>IF(Gebouwenlijst!B18="","",Gebouwenlijst!J18)</f>
      </c>
    </row>
    <row r="19" spans="1:8" x14ac:dyDescent="0.25">
      <c r="A19" s="28">
        <f>IF(Gebouwenlijst!B19="","",Gebouwenlijst!A19)</f>
      </c>
      <c r="B19" s="28">
        <f>IF(Gebouwenlijst!B19="","",Gebouwenlijst!B19)</f>
      </c>
      <c r="C19" s="28">
        <f>IF(Gebouwenlijst!B19="","",Gebouwenlijst!C19)</f>
      </c>
      <c r="D19" s="28">
        <f>IF(Gebouwenlijst!B19="","",Gebouwenlijst!D19)</f>
      </c>
      <c r="E19" s="33">
        <f>IF(Gebouwenlijst!B19="","",Gebouwenlijst!E19)</f>
      </c>
      <c r="F19" s="28">
        <f>IF(Gebouwenlijst!B19="","",Gebouwenlijst!G19)</f>
      </c>
      <c r="G19" s="28">
        <f>IF(Gebouwenlijst!B19="","",Gebouwenlijst!I19)</f>
      </c>
      <c r="H19" s="28">
        <f>IF(Gebouwenlijst!B19="","",Gebouwenlijst!J19)</f>
      </c>
    </row>
    <row r="20" spans="1:8" x14ac:dyDescent="0.25">
      <c r="A20" s="28">
        <f>IF(Gebouwenlijst!B20="","",Gebouwenlijst!A20)</f>
      </c>
      <c r="B20" s="28">
        <f>IF(Gebouwenlijst!B20="","",Gebouwenlijst!B20)</f>
      </c>
      <c r="C20" s="28">
        <f>IF(Gebouwenlijst!B20="","",Gebouwenlijst!C20)</f>
      </c>
      <c r="D20" s="28">
        <f>IF(Gebouwenlijst!B20="","",Gebouwenlijst!D20)</f>
      </c>
      <c r="E20" s="33">
        <f>IF(Gebouwenlijst!B20="","",Gebouwenlijst!E20)</f>
      </c>
      <c r="F20" s="28">
        <f>IF(Gebouwenlijst!B20="","",Gebouwenlijst!G20)</f>
      </c>
      <c r="G20" s="28">
        <f>IF(Gebouwenlijst!B20="","",Gebouwenlijst!I20)</f>
      </c>
      <c r="H20" s="28">
        <f>IF(Gebouwenlijst!B20="","",Gebouwenlijst!J20)</f>
      </c>
    </row>
    <row r="21" spans="1:8" x14ac:dyDescent="0.25">
      <c r="A21" s="28">
        <f>IF(Gebouwenlijst!B21="","",Gebouwenlijst!A21)</f>
      </c>
      <c r="B21" s="28">
        <f>IF(Gebouwenlijst!B21="","",Gebouwenlijst!B21)</f>
      </c>
      <c r="C21" s="28">
        <f>IF(Gebouwenlijst!B21="","",Gebouwenlijst!C21)</f>
      </c>
      <c r="D21" s="28">
        <f>IF(Gebouwenlijst!B21="","",Gebouwenlijst!D21)</f>
      </c>
      <c r="E21" s="33">
        <f>IF(Gebouwenlijst!B21="","",Gebouwenlijst!E21)</f>
      </c>
      <c r="F21" s="28">
        <f>IF(Gebouwenlijst!B21="","",Gebouwenlijst!G21)</f>
      </c>
      <c r="G21" s="28">
        <f>IF(Gebouwenlijst!B21="","",Gebouwenlijst!I21)</f>
      </c>
      <c r="H21" s="28">
        <f>IF(Gebouwenlijst!B21="","",Gebouwenlijst!J21)</f>
      </c>
    </row>
    <row r="22" spans="1:8" x14ac:dyDescent="0.25">
      <c r="A22" s="28">
        <f>IF(Gebouwenlijst!B22="","",Gebouwenlijst!A22)</f>
      </c>
      <c r="B22" s="28">
        <f>IF(Gebouwenlijst!B22="","",Gebouwenlijst!B22)</f>
      </c>
      <c r="C22" s="28">
        <f>IF(Gebouwenlijst!B22="","",Gebouwenlijst!C22)</f>
      </c>
      <c r="D22" s="28">
        <f>IF(Gebouwenlijst!B22="","",Gebouwenlijst!D22)</f>
      </c>
      <c r="E22" s="33">
        <f>IF(Gebouwenlijst!B22="","",Gebouwenlijst!E22)</f>
      </c>
      <c r="F22" s="28">
        <f>IF(Gebouwenlijst!B22="","",Gebouwenlijst!G22)</f>
      </c>
      <c r="G22" s="28">
        <f>IF(Gebouwenlijst!B22="","",Gebouwenlijst!I22)</f>
      </c>
      <c r="H22" s="28">
        <f>IF(Gebouwenlijst!B22="","",Gebouwenlijst!J22)</f>
      </c>
    </row>
    <row r="23" spans="1:8" x14ac:dyDescent="0.25">
      <c r="A23" s="28">
        <f>IF(Gebouwenlijst!B23="","",Gebouwenlijst!A23)</f>
      </c>
      <c r="B23" s="28">
        <f>IF(Gebouwenlijst!B23="","",Gebouwenlijst!B23)</f>
      </c>
      <c r="C23" s="28">
        <f>IF(Gebouwenlijst!B23="","",Gebouwenlijst!C23)</f>
      </c>
      <c r="D23" s="28">
        <f>IF(Gebouwenlijst!B23="","",Gebouwenlijst!D23)</f>
      </c>
      <c r="E23" s="33">
        <f>IF(Gebouwenlijst!B23="","",Gebouwenlijst!E23)</f>
      </c>
      <c r="F23" s="28">
        <f>IF(Gebouwenlijst!B23="","",Gebouwenlijst!G23)</f>
      </c>
      <c r="G23" s="28">
        <f>IF(Gebouwenlijst!B23="","",Gebouwenlijst!I23)</f>
      </c>
      <c r="H23" s="28">
        <f>IF(Gebouwenlijst!B23="","",Gebouwenlijst!J23)</f>
      </c>
    </row>
    <row r="24" spans="1:8" x14ac:dyDescent="0.25">
      <c r="A24" s="28">
        <f>IF(Gebouwenlijst!B24="","",Gebouwenlijst!A24)</f>
      </c>
      <c r="B24" s="28">
        <f>IF(Gebouwenlijst!B24="","",Gebouwenlijst!B24)</f>
      </c>
      <c r="C24" s="28">
        <f>IF(Gebouwenlijst!B24="","",Gebouwenlijst!C24)</f>
      </c>
      <c r="D24" s="28">
        <f>IF(Gebouwenlijst!B24="","",Gebouwenlijst!D24)</f>
      </c>
      <c r="E24" s="33">
        <f>IF(Gebouwenlijst!B24="","",Gebouwenlijst!E24)</f>
      </c>
      <c r="F24" s="28">
        <f>IF(Gebouwenlijst!B24="","",Gebouwenlijst!G24)</f>
      </c>
      <c r="G24" s="28">
        <f>IF(Gebouwenlijst!B24="","",Gebouwenlijst!I24)</f>
      </c>
      <c r="H24" s="28">
        <f>IF(Gebouwenlijst!B24="","",Gebouwenlijst!J24)</f>
      </c>
    </row>
    <row r="25" spans="1:8" x14ac:dyDescent="0.25">
      <c r="A25" s="28">
        <f>IF(Gebouwenlijst!B25="","",Gebouwenlijst!A25)</f>
      </c>
      <c r="B25" s="28">
        <f>IF(Gebouwenlijst!B25="","",Gebouwenlijst!B25)</f>
      </c>
      <c r="C25" s="28">
        <f>IF(Gebouwenlijst!B25="","",Gebouwenlijst!C25)</f>
      </c>
      <c r="D25" s="28">
        <f>IF(Gebouwenlijst!B25="","",Gebouwenlijst!D25)</f>
      </c>
      <c r="E25" s="33">
        <f>IF(Gebouwenlijst!B25="","",Gebouwenlijst!E25)</f>
      </c>
      <c r="F25" s="28">
        <f>IF(Gebouwenlijst!B25="","",Gebouwenlijst!G25)</f>
      </c>
      <c r="G25" s="28">
        <f>IF(Gebouwenlijst!B25="","",Gebouwenlijst!I25)</f>
      </c>
      <c r="H25" s="28">
        <f>IF(Gebouwenlijst!B25="","",Gebouwenlijst!J25)</f>
      </c>
    </row>
    <row r="26" spans="1:8" x14ac:dyDescent="0.25">
      <c r="A26" s="28">
        <f>IF(Gebouwenlijst!B26="","",Gebouwenlijst!A26)</f>
      </c>
      <c r="B26" s="28">
        <f>IF(Gebouwenlijst!B26="","",Gebouwenlijst!B26)</f>
      </c>
      <c r="C26" s="28">
        <f>IF(Gebouwenlijst!B26="","",Gebouwenlijst!C26)</f>
      </c>
      <c r="D26" s="28">
        <f>IF(Gebouwenlijst!B26="","",Gebouwenlijst!D26)</f>
      </c>
      <c r="E26" s="33">
        <f>IF(Gebouwenlijst!B26="","",Gebouwenlijst!E26)</f>
      </c>
      <c r="F26" s="28">
        <f>IF(Gebouwenlijst!B26="","",Gebouwenlijst!G26)</f>
      </c>
      <c r="G26" s="28">
        <f>IF(Gebouwenlijst!B26="","",Gebouwenlijst!I26)</f>
      </c>
      <c r="H26" s="28">
        <f>IF(Gebouwenlijst!B26="","",Gebouwenlijst!J26)</f>
      </c>
    </row>
    <row r="27" spans="1:8" x14ac:dyDescent="0.25">
      <c r="A27" s="28">
        <f>IF(Gebouwenlijst!B27="","",Gebouwenlijst!A27)</f>
      </c>
      <c r="B27" s="28">
        <f>IF(Gebouwenlijst!B27="","",Gebouwenlijst!B27)</f>
      </c>
      <c r="C27" s="28">
        <f>IF(Gebouwenlijst!B27="","",Gebouwenlijst!C27)</f>
      </c>
      <c r="D27" s="28">
        <f>IF(Gebouwenlijst!B27="","",Gebouwenlijst!D27)</f>
      </c>
      <c r="E27" s="33">
        <f>IF(Gebouwenlijst!B27="","",Gebouwenlijst!E27)</f>
      </c>
      <c r="F27" s="28">
        <f>IF(Gebouwenlijst!B27="","",Gebouwenlijst!G27)</f>
      </c>
      <c r="G27" s="28">
        <f>IF(Gebouwenlijst!B27="","",Gebouwenlijst!I27)</f>
      </c>
      <c r="H27" s="28">
        <f>IF(Gebouwenlijst!B27="","",Gebouwenlijst!J27)</f>
      </c>
    </row>
    <row r="28" spans="1:8" x14ac:dyDescent="0.25">
      <c r="A28" s="28">
        <f>IF(Gebouwenlijst!B28="","",Gebouwenlijst!A28)</f>
      </c>
      <c r="B28" s="28">
        <f>IF(Gebouwenlijst!B28="","",Gebouwenlijst!B28)</f>
      </c>
      <c r="C28" s="28">
        <f>IF(Gebouwenlijst!B28="","",Gebouwenlijst!C28)</f>
      </c>
      <c r="D28" s="28">
        <f>IF(Gebouwenlijst!B28="","",Gebouwenlijst!D28)</f>
      </c>
      <c r="E28" s="33">
        <f>IF(Gebouwenlijst!B28="","",Gebouwenlijst!E28)</f>
      </c>
      <c r="F28" s="28">
        <f>IF(Gebouwenlijst!B28="","",Gebouwenlijst!G28)</f>
      </c>
      <c r="G28" s="28">
        <f>IF(Gebouwenlijst!B28="","",Gebouwenlijst!I28)</f>
      </c>
      <c r="H28" s="28">
        <f>IF(Gebouwenlijst!B28="","",Gebouwenlijst!J28)</f>
      </c>
    </row>
    <row r="29" spans="1:8" x14ac:dyDescent="0.25">
      <c r="A29" s="28">
        <f>IF(Gebouwenlijst!B29="","",Gebouwenlijst!A29)</f>
      </c>
      <c r="B29" s="28">
        <f>IF(Gebouwenlijst!B29="","",Gebouwenlijst!B29)</f>
      </c>
      <c r="C29" s="28">
        <f>IF(Gebouwenlijst!B29="","",Gebouwenlijst!C29)</f>
      </c>
      <c r="D29" s="28">
        <f>IF(Gebouwenlijst!B29="","",Gebouwenlijst!D29)</f>
      </c>
      <c r="E29" s="33">
        <f>IF(Gebouwenlijst!B29="","",Gebouwenlijst!E29)</f>
      </c>
      <c r="F29" s="28">
        <f>IF(Gebouwenlijst!B29="","",Gebouwenlijst!G29)</f>
      </c>
      <c r="G29" s="28">
        <f>IF(Gebouwenlijst!B29="","",Gebouwenlijst!I29)</f>
      </c>
      <c r="H29" s="28">
        <f>IF(Gebouwenlijst!B29="","",Gebouwenlijst!J29)</f>
      </c>
    </row>
    <row r="30" spans="1:8" x14ac:dyDescent="0.25">
      <c r="A30" s="28">
        <f>IF(Gebouwenlijst!B30="","",Gebouwenlijst!A30)</f>
      </c>
      <c r="B30" s="28">
        <f>IF(Gebouwenlijst!B30="","",Gebouwenlijst!B30)</f>
      </c>
      <c r="C30" s="28">
        <f>IF(Gebouwenlijst!B30="","",Gebouwenlijst!C30)</f>
      </c>
      <c r="D30" s="28">
        <f>IF(Gebouwenlijst!B30="","",Gebouwenlijst!D30)</f>
      </c>
      <c r="E30" s="33">
        <f>IF(Gebouwenlijst!B30="","",Gebouwenlijst!E30)</f>
      </c>
      <c r="F30" s="28">
        <f>IF(Gebouwenlijst!B30="","",Gebouwenlijst!G30)</f>
      </c>
      <c r="G30" s="28">
        <f>IF(Gebouwenlijst!B30="","",Gebouwenlijst!I30)</f>
      </c>
      <c r="H30" s="28">
        <f>IF(Gebouwenlijst!B30="","",Gebouwenlijst!J30)</f>
      </c>
    </row>
    <row r="31" spans="1:8" x14ac:dyDescent="0.25">
      <c r="A31" s="28">
        <f>IF(Gebouwenlijst!B31="","",Gebouwenlijst!A31)</f>
      </c>
      <c r="B31" s="28">
        <f>IF(Gebouwenlijst!B31="","",Gebouwenlijst!B31)</f>
      </c>
      <c r="C31" s="28">
        <f>IF(Gebouwenlijst!B31="","",Gebouwenlijst!C31)</f>
      </c>
      <c r="D31" s="28">
        <f>IF(Gebouwenlijst!B31="","",Gebouwenlijst!D31)</f>
      </c>
      <c r="E31" s="33">
        <f>IF(Gebouwenlijst!B31="","",Gebouwenlijst!E31)</f>
      </c>
      <c r="F31" s="28">
        <f>IF(Gebouwenlijst!B31="","",Gebouwenlijst!G31)</f>
      </c>
      <c r="G31" s="28">
        <f>IF(Gebouwenlijst!B31="","",Gebouwenlijst!I31)</f>
      </c>
      <c r="H31" s="28">
        <f>IF(Gebouwenlijst!B31="","",Gebouwenlijst!J31)</f>
      </c>
    </row>
    <row r="32" spans="1:8" x14ac:dyDescent="0.25">
      <c r="A32" s="28">
        <f>IF(Gebouwenlijst!B32="","",Gebouwenlijst!A32)</f>
      </c>
      <c r="B32" s="28">
        <f>IF(Gebouwenlijst!B32="","",Gebouwenlijst!B32)</f>
      </c>
      <c r="C32" s="28">
        <f>IF(Gebouwenlijst!B32="","",Gebouwenlijst!C32)</f>
      </c>
      <c r="D32" s="28">
        <f>IF(Gebouwenlijst!B32="","",Gebouwenlijst!D32)</f>
      </c>
      <c r="E32" s="33">
        <f>IF(Gebouwenlijst!B32="","",Gebouwenlijst!E32)</f>
      </c>
      <c r="F32" s="28">
        <f>IF(Gebouwenlijst!B32="","",Gebouwenlijst!G32)</f>
      </c>
      <c r="G32" s="28">
        <f>IF(Gebouwenlijst!B32="","",Gebouwenlijst!I32)</f>
      </c>
      <c r="H32" s="28">
        <f>IF(Gebouwenlijst!B32="","",Gebouwenlijst!J32)</f>
      </c>
    </row>
    <row r="33" spans="1:8" x14ac:dyDescent="0.25">
      <c r="A33" s="28">
        <f>IF(Gebouwenlijst!B33="","",Gebouwenlijst!A33)</f>
      </c>
      <c r="B33" s="28">
        <f>IF(Gebouwenlijst!B33="","",Gebouwenlijst!B33)</f>
      </c>
      <c r="C33" s="28">
        <f>IF(Gebouwenlijst!B33="","",Gebouwenlijst!C33)</f>
      </c>
      <c r="D33" s="28">
        <f>IF(Gebouwenlijst!B33="","",Gebouwenlijst!D33)</f>
      </c>
      <c r="E33" s="33">
        <f>IF(Gebouwenlijst!B33="","",Gebouwenlijst!E33)</f>
      </c>
      <c r="F33" s="28">
        <f>IF(Gebouwenlijst!B33="","",Gebouwenlijst!G33)</f>
      </c>
      <c r="G33" s="28">
        <f>IF(Gebouwenlijst!B33="","",Gebouwenlijst!I33)</f>
      </c>
      <c r="H33" s="28">
        <f>IF(Gebouwenlijst!B33="","",Gebouwenlijst!J33)</f>
      </c>
    </row>
    <row r="34" spans="1:8" x14ac:dyDescent="0.25">
      <c r="A34" s="28">
        <f>IF(Gebouwenlijst!B34="","",Gebouwenlijst!A34)</f>
      </c>
      <c r="B34" s="28">
        <f>IF(Gebouwenlijst!B34="","",Gebouwenlijst!B34)</f>
      </c>
      <c r="C34" s="28">
        <f>IF(Gebouwenlijst!B34="","",Gebouwenlijst!C34)</f>
      </c>
      <c r="D34" s="28">
        <f>IF(Gebouwenlijst!B34="","",Gebouwenlijst!D34)</f>
      </c>
      <c r="E34" s="33">
        <f>IF(Gebouwenlijst!B34="","",Gebouwenlijst!E34)</f>
      </c>
      <c r="F34" s="28">
        <f>IF(Gebouwenlijst!B34="","",Gebouwenlijst!G34)</f>
      </c>
      <c r="G34" s="28">
        <f>IF(Gebouwenlijst!B34="","",Gebouwenlijst!I34)</f>
      </c>
      <c r="H34" s="28">
        <f>IF(Gebouwenlijst!B34="","",Gebouwenlijst!J34)</f>
      </c>
    </row>
    <row r="35" spans="1:8" x14ac:dyDescent="0.25">
      <c r="A35" s="28">
        <f>IF(Gebouwenlijst!B35="","",Gebouwenlijst!A35)</f>
      </c>
      <c r="B35" s="28">
        <f>IF(Gebouwenlijst!B35="","",Gebouwenlijst!B35)</f>
      </c>
      <c r="C35" s="28">
        <f>IF(Gebouwenlijst!B35="","",Gebouwenlijst!C35)</f>
      </c>
      <c r="D35" s="28">
        <f>IF(Gebouwenlijst!B35="","",Gebouwenlijst!D35)</f>
      </c>
      <c r="E35" s="33">
        <f>IF(Gebouwenlijst!B35="","",Gebouwenlijst!E35)</f>
      </c>
      <c r="F35" s="28">
        <f>IF(Gebouwenlijst!B35="","",Gebouwenlijst!G35)</f>
      </c>
      <c r="G35" s="28">
        <f>IF(Gebouwenlijst!B35="","",Gebouwenlijst!I35)</f>
      </c>
      <c r="H35" s="28">
        <f>IF(Gebouwenlijst!B35="","",Gebouwenlijst!J35)</f>
      </c>
    </row>
    <row r="36" spans="1:8" x14ac:dyDescent="0.25">
      <c r="A36" s="28">
        <f>IF(Gebouwenlijst!B36="","",Gebouwenlijst!A36)</f>
      </c>
      <c r="B36" s="28">
        <f>IF(Gebouwenlijst!B36="","",Gebouwenlijst!B36)</f>
      </c>
      <c r="C36" s="28">
        <f>IF(Gebouwenlijst!B36="","",Gebouwenlijst!C36)</f>
      </c>
      <c r="D36" s="28">
        <f>IF(Gebouwenlijst!B36="","",Gebouwenlijst!D36)</f>
      </c>
      <c r="E36" s="33">
        <f>IF(Gebouwenlijst!B36="","",Gebouwenlijst!E36)</f>
      </c>
      <c r="F36" s="28">
        <f>IF(Gebouwenlijst!B36="","",Gebouwenlijst!G36)</f>
      </c>
      <c r="G36" s="28">
        <f>IF(Gebouwenlijst!B36="","",Gebouwenlijst!I36)</f>
      </c>
      <c r="H36" s="28">
        <f>IF(Gebouwenlijst!B36="","",Gebouwenlijst!J36)</f>
      </c>
    </row>
    <row r="37" spans="1:8" x14ac:dyDescent="0.25">
      <c r="A37" s="28">
        <f>IF(Gebouwenlijst!B37="","",Gebouwenlijst!A37)</f>
      </c>
      <c r="B37" s="28">
        <f>IF(Gebouwenlijst!B37="","",Gebouwenlijst!B37)</f>
      </c>
      <c r="C37" s="28">
        <f>IF(Gebouwenlijst!B37="","",Gebouwenlijst!C37)</f>
      </c>
      <c r="D37" s="28">
        <f>IF(Gebouwenlijst!B37="","",Gebouwenlijst!D37)</f>
      </c>
      <c r="E37" s="33">
        <f>IF(Gebouwenlijst!B37="","",Gebouwenlijst!E37)</f>
      </c>
      <c r="F37" s="28">
        <f>IF(Gebouwenlijst!B37="","",Gebouwenlijst!G37)</f>
      </c>
      <c r="G37" s="28">
        <f>IF(Gebouwenlijst!B37="","",Gebouwenlijst!I37)</f>
      </c>
      <c r="H37" s="28">
        <f>IF(Gebouwenlijst!B37="","",Gebouwenlijst!J37)</f>
      </c>
    </row>
    <row r="38" spans="1:8" x14ac:dyDescent="0.25">
      <c r="A38" s="28">
        <f>IF(Gebouwenlijst!B38="","",Gebouwenlijst!A38)</f>
      </c>
      <c r="B38" s="28">
        <f>IF(Gebouwenlijst!B38="","",Gebouwenlijst!B38)</f>
      </c>
      <c r="C38" s="28">
        <f>IF(Gebouwenlijst!B38="","",Gebouwenlijst!C38)</f>
      </c>
      <c r="D38" s="28">
        <f>IF(Gebouwenlijst!B38="","",Gebouwenlijst!D38)</f>
      </c>
      <c r="E38" s="33">
        <f>IF(Gebouwenlijst!B38="","",Gebouwenlijst!E38)</f>
      </c>
      <c r="F38" s="28">
        <f>IF(Gebouwenlijst!B38="","",Gebouwenlijst!G38)</f>
      </c>
      <c r="G38" s="28">
        <f>IF(Gebouwenlijst!B38="","",Gebouwenlijst!I38)</f>
      </c>
      <c r="H38" s="28">
        <f>IF(Gebouwenlijst!B38="","",Gebouwenlijst!J38)</f>
      </c>
    </row>
    <row r="39" spans="1:8" x14ac:dyDescent="0.25">
      <c r="A39" s="28">
        <f>IF(Gebouwenlijst!B39="","",Gebouwenlijst!A39)</f>
      </c>
      <c r="B39" s="28">
        <f>IF(Gebouwenlijst!B39="","",Gebouwenlijst!B39)</f>
      </c>
      <c r="C39" s="28">
        <f>IF(Gebouwenlijst!B39="","",Gebouwenlijst!C39)</f>
      </c>
      <c r="D39" s="28">
        <f>IF(Gebouwenlijst!B39="","",Gebouwenlijst!D39)</f>
      </c>
      <c r="E39" s="33">
        <f>IF(Gebouwenlijst!B39="","",Gebouwenlijst!E39)</f>
      </c>
      <c r="F39" s="28">
        <f>IF(Gebouwenlijst!B39="","",Gebouwenlijst!G39)</f>
      </c>
      <c r="G39" s="28">
        <f>IF(Gebouwenlijst!B39="","",Gebouwenlijst!I39)</f>
      </c>
      <c r="H39" s="28">
        <f>IF(Gebouwenlijst!B39="","",Gebouwenlijst!J39)</f>
      </c>
    </row>
    <row r="40" spans="1:8" x14ac:dyDescent="0.25">
      <c r="A40" s="28">
        <f>IF(Gebouwenlijst!B40="","",Gebouwenlijst!A40)</f>
      </c>
      <c r="B40" s="28">
        <f>IF(Gebouwenlijst!B40="","",Gebouwenlijst!B40)</f>
      </c>
      <c r="C40" s="28">
        <f>IF(Gebouwenlijst!B40="","",Gebouwenlijst!C40)</f>
      </c>
      <c r="D40" s="28">
        <f>IF(Gebouwenlijst!B40="","",Gebouwenlijst!D40)</f>
      </c>
      <c r="E40" s="33">
        <f>IF(Gebouwenlijst!B40="","",Gebouwenlijst!E40)</f>
      </c>
      <c r="F40" s="28">
        <f>IF(Gebouwenlijst!B40="","",Gebouwenlijst!G40)</f>
      </c>
      <c r="G40" s="28">
        <f>IF(Gebouwenlijst!B40="","",Gebouwenlijst!I40)</f>
      </c>
      <c r="H40" s="28">
        <f>IF(Gebouwenlijst!B40="","",Gebouwenlijst!J40)</f>
      </c>
    </row>
    <row r="41" spans="1:8" x14ac:dyDescent="0.25">
      <c r="A41" s="28">
        <f>IF(Gebouwenlijst!B41="","",Gebouwenlijst!A41)</f>
      </c>
      <c r="B41" s="28">
        <f>IF(Gebouwenlijst!B41="","",Gebouwenlijst!B41)</f>
      </c>
      <c r="C41" s="28">
        <f>IF(Gebouwenlijst!B41="","",Gebouwenlijst!C41)</f>
      </c>
      <c r="D41" s="28">
        <f>IF(Gebouwenlijst!B41="","",Gebouwenlijst!D41)</f>
      </c>
      <c r="E41" s="33">
        <f>IF(Gebouwenlijst!B41="","",Gebouwenlijst!E41)</f>
      </c>
      <c r="F41" s="28">
        <f>IF(Gebouwenlijst!B41="","",Gebouwenlijst!G41)</f>
      </c>
      <c r="G41" s="28">
        <f>IF(Gebouwenlijst!B41="","",Gebouwenlijst!I41)</f>
      </c>
      <c r="H41" s="28">
        <f>IF(Gebouwenlijst!B41="","",Gebouwenlijst!J41)</f>
      </c>
    </row>
    <row r="42" spans="1:8" x14ac:dyDescent="0.25">
      <c r="A42" s="28">
        <f>IF(Gebouwenlijst!B42="","",Gebouwenlijst!A42)</f>
      </c>
      <c r="B42" s="28">
        <f>IF(Gebouwenlijst!B42="","",Gebouwenlijst!B42)</f>
      </c>
      <c r="C42" s="28">
        <f>IF(Gebouwenlijst!B42="","",Gebouwenlijst!C42)</f>
      </c>
      <c r="D42" s="28">
        <f>IF(Gebouwenlijst!B42="","",Gebouwenlijst!D42)</f>
      </c>
      <c r="E42" s="33">
        <f>IF(Gebouwenlijst!B42="","",Gebouwenlijst!E42)</f>
      </c>
      <c r="F42" s="28">
        <f>IF(Gebouwenlijst!B42="","",Gebouwenlijst!G42)</f>
      </c>
      <c r="G42" s="28">
        <f>IF(Gebouwenlijst!B42="","",Gebouwenlijst!I42)</f>
      </c>
      <c r="H42" s="28">
        <f>IF(Gebouwenlijst!B42="","",Gebouwenlijst!J42)</f>
      </c>
    </row>
    <row r="43" spans="1:8" x14ac:dyDescent="0.25">
      <c r="A43" s="28">
        <f>IF(Gebouwenlijst!B43="","",Gebouwenlijst!A43)</f>
      </c>
      <c r="B43" s="28">
        <f>IF(Gebouwenlijst!B43="","",Gebouwenlijst!B43)</f>
      </c>
      <c r="C43" s="28">
        <f>IF(Gebouwenlijst!B43="","",Gebouwenlijst!C43)</f>
      </c>
      <c r="D43" s="28">
        <f>IF(Gebouwenlijst!B43="","",Gebouwenlijst!D43)</f>
      </c>
      <c r="E43" s="33">
        <f>IF(Gebouwenlijst!B43="","",Gebouwenlijst!E43)</f>
      </c>
      <c r="F43" s="28">
        <f>IF(Gebouwenlijst!B43="","",Gebouwenlijst!G43)</f>
      </c>
      <c r="G43" s="28">
        <f>IF(Gebouwenlijst!B43="","",Gebouwenlijst!I43)</f>
      </c>
      <c r="H43" s="28">
        <f>IF(Gebouwenlijst!B43="","",Gebouwenlijst!J43)</f>
      </c>
    </row>
    <row r="44" spans="1:8" x14ac:dyDescent="0.25">
      <c r="A44" s="28">
        <f>IF(Gebouwenlijst!B44="","",Gebouwenlijst!A44)</f>
      </c>
      <c r="B44" s="28">
        <f>IF(Gebouwenlijst!B44="","",Gebouwenlijst!B44)</f>
      </c>
      <c r="C44" s="28">
        <f>IF(Gebouwenlijst!B44="","",Gebouwenlijst!C44)</f>
      </c>
      <c r="D44" s="28">
        <f>IF(Gebouwenlijst!B44="","",Gebouwenlijst!D44)</f>
      </c>
      <c r="E44" s="33">
        <f>IF(Gebouwenlijst!B44="","",Gebouwenlijst!E44)</f>
      </c>
      <c r="F44" s="28">
        <f>IF(Gebouwenlijst!B44="","",Gebouwenlijst!G44)</f>
      </c>
      <c r="G44" s="28">
        <f>IF(Gebouwenlijst!B44="","",Gebouwenlijst!I44)</f>
      </c>
      <c r="H44" s="28">
        <f>IF(Gebouwenlijst!B44="","",Gebouwenlijst!J44)</f>
      </c>
    </row>
    <row r="45" spans="1:8" x14ac:dyDescent="0.25">
      <c r="A45" s="28">
        <f>IF(Gebouwenlijst!B45="","",Gebouwenlijst!A45)</f>
      </c>
      <c r="B45" s="28">
        <f>IF(Gebouwenlijst!B45="","",Gebouwenlijst!B45)</f>
      </c>
      <c r="C45" s="28">
        <f>IF(Gebouwenlijst!B45="","",Gebouwenlijst!C45)</f>
      </c>
      <c r="D45" s="28">
        <f>IF(Gebouwenlijst!B45="","",Gebouwenlijst!D45)</f>
      </c>
      <c r="E45" s="33">
        <f>IF(Gebouwenlijst!B45="","",Gebouwenlijst!E45)</f>
      </c>
      <c r="F45" s="28">
        <f>IF(Gebouwenlijst!B45="","",Gebouwenlijst!G45)</f>
      </c>
      <c r="G45" s="28">
        <f>IF(Gebouwenlijst!B45="","",Gebouwenlijst!I45)</f>
      </c>
      <c r="H45" s="28">
        <f>IF(Gebouwenlijst!B45="","",Gebouwenlijst!J45)</f>
      </c>
    </row>
    <row r="46" spans="1:8" x14ac:dyDescent="0.25">
      <c r="A46" s="28">
        <f>IF(Gebouwenlijst!B46="","",Gebouwenlijst!A46)</f>
      </c>
      <c r="B46" s="28">
        <f>IF(Gebouwenlijst!B46="","",Gebouwenlijst!B46)</f>
      </c>
      <c r="C46" s="28">
        <f>IF(Gebouwenlijst!B46="","",Gebouwenlijst!C46)</f>
      </c>
      <c r="D46" s="28">
        <f>IF(Gebouwenlijst!B46="","",Gebouwenlijst!D46)</f>
      </c>
      <c r="E46" s="33">
        <f>IF(Gebouwenlijst!B46="","",Gebouwenlijst!E46)</f>
      </c>
      <c r="F46" s="28">
        <f>IF(Gebouwenlijst!B46="","",Gebouwenlijst!G46)</f>
      </c>
      <c r="G46" s="28">
        <f>IF(Gebouwenlijst!B46="","",Gebouwenlijst!I46)</f>
      </c>
      <c r="H46" s="28">
        <f>IF(Gebouwenlijst!B46="","",Gebouwenlijst!J46)</f>
      </c>
    </row>
    <row r="47" spans="1:8" x14ac:dyDescent="0.25">
      <c r="A47" s="28">
        <f>IF(Gebouwenlijst!B47="","",Gebouwenlijst!A47)</f>
      </c>
      <c r="B47" s="28">
        <f>IF(Gebouwenlijst!B47="","",Gebouwenlijst!B47)</f>
      </c>
      <c r="C47" s="28">
        <f>IF(Gebouwenlijst!B47="","",Gebouwenlijst!C47)</f>
      </c>
      <c r="D47" s="28">
        <f>IF(Gebouwenlijst!B47="","",Gebouwenlijst!D47)</f>
      </c>
      <c r="E47" s="33">
        <f>IF(Gebouwenlijst!B47="","",Gebouwenlijst!E47)</f>
      </c>
      <c r="F47" s="28">
        <f>IF(Gebouwenlijst!B47="","",Gebouwenlijst!G47)</f>
      </c>
      <c r="G47" s="28">
        <f>IF(Gebouwenlijst!B47="","",Gebouwenlijst!I47)</f>
      </c>
      <c r="H47" s="28">
        <f>IF(Gebouwenlijst!B47="","",Gebouwenlijst!J47)</f>
      </c>
    </row>
    <row r="48" spans="1:8" x14ac:dyDescent="0.25">
      <c r="A48" s="28">
        <f>IF(Gebouwenlijst!B48="","",Gebouwenlijst!A48)</f>
      </c>
      <c r="B48" s="28">
        <f>IF(Gebouwenlijst!B48="","",Gebouwenlijst!B48)</f>
      </c>
      <c r="C48" s="28">
        <f>IF(Gebouwenlijst!B48="","",Gebouwenlijst!C48)</f>
      </c>
      <c r="D48" s="28">
        <f>IF(Gebouwenlijst!B48="","",Gebouwenlijst!D48)</f>
      </c>
      <c r="E48" s="33">
        <f>IF(Gebouwenlijst!B48="","",Gebouwenlijst!E48)</f>
      </c>
      <c r="F48" s="28">
        <f>IF(Gebouwenlijst!B48="","",Gebouwenlijst!G48)</f>
      </c>
      <c r="G48" s="28">
        <f>IF(Gebouwenlijst!B48="","",Gebouwenlijst!I48)</f>
      </c>
      <c r="H48" s="28">
        <f>IF(Gebouwenlijst!B48="","",Gebouwenlijst!J48)</f>
      </c>
    </row>
    <row r="49" spans="1:8" x14ac:dyDescent="0.25">
      <c r="A49" s="28">
        <f>IF(Gebouwenlijst!B49="","",Gebouwenlijst!A49)</f>
      </c>
      <c r="B49" s="28">
        <f>IF(Gebouwenlijst!B49="","",Gebouwenlijst!B49)</f>
      </c>
      <c r="C49" s="28">
        <f>IF(Gebouwenlijst!B49="","",Gebouwenlijst!C49)</f>
      </c>
      <c r="D49" s="28">
        <f>IF(Gebouwenlijst!B49="","",Gebouwenlijst!D49)</f>
      </c>
      <c r="E49" s="33">
        <f>IF(Gebouwenlijst!B49="","",Gebouwenlijst!E49)</f>
      </c>
      <c r="F49" s="28">
        <f>IF(Gebouwenlijst!B49="","",Gebouwenlijst!G49)</f>
      </c>
      <c r="G49" s="28">
        <f>IF(Gebouwenlijst!B49="","",Gebouwenlijst!I49)</f>
      </c>
      <c r="H49" s="28">
        <f>IF(Gebouwenlijst!B49="","",Gebouwenlijst!J49)</f>
      </c>
    </row>
    <row r="50" spans="1:8" x14ac:dyDescent="0.25">
      <c r="A50" s="28">
        <f>IF(Gebouwenlijst!B50="","",Gebouwenlijst!A50)</f>
      </c>
      <c r="B50" s="28">
        <f>IF(Gebouwenlijst!B50="","",Gebouwenlijst!B50)</f>
      </c>
      <c r="C50" s="28">
        <f>IF(Gebouwenlijst!B50="","",Gebouwenlijst!C50)</f>
      </c>
      <c r="D50" s="28">
        <f>IF(Gebouwenlijst!B50="","",Gebouwenlijst!D50)</f>
      </c>
      <c r="E50" s="33">
        <f>IF(Gebouwenlijst!B50="","",Gebouwenlijst!E50)</f>
      </c>
      <c r="F50" s="28">
        <f>IF(Gebouwenlijst!B50="","",Gebouwenlijst!G50)</f>
      </c>
      <c r="G50" s="28">
        <f>IF(Gebouwenlijst!B50="","",Gebouwenlijst!I50)</f>
      </c>
      <c r="H50" s="28">
        <f>IF(Gebouwenlijst!B50="","",Gebouwenlijst!J50)</f>
      </c>
    </row>
    <row r="51" spans="1:8" x14ac:dyDescent="0.25">
      <c r="A51" s="28">
        <f>IF(Gebouwenlijst!B51="","",Gebouwenlijst!A51)</f>
      </c>
      <c r="B51" s="28">
        <f>IF(Gebouwenlijst!B51="","",Gebouwenlijst!B51)</f>
      </c>
      <c r="C51" s="28">
        <f>IF(Gebouwenlijst!B51="","",Gebouwenlijst!C51)</f>
      </c>
      <c r="D51" s="28">
        <f>IF(Gebouwenlijst!B51="","",Gebouwenlijst!D51)</f>
      </c>
      <c r="E51" s="33">
        <f>IF(Gebouwenlijst!B51="","",Gebouwenlijst!E51)</f>
      </c>
      <c r="F51" s="28">
        <f>IF(Gebouwenlijst!B51="","",Gebouwenlijst!G51)</f>
      </c>
      <c r="G51" s="28">
        <f>IF(Gebouwenlijst!B51="","",Gebouwenlijst!I51)</f>
      </c>
      <c r="H51" s="28">
        <f>IF(Gebouwenlijst!B51="","",Gebouwenlijst!J51)</f>
      </c>
    </row>
    <row r="52" spans="1:8" x14ac:dyDescent="0.25">
      <c r="A52" s="28">
        <f>IF(Gebouwenlijst!B52="","",Gebouwenlijst!A52)</f>
      </c>
      <c r="B52" s="28">
        <f>IF(Gebouwenlijst!B52="","",Gebouwenlijst!B52)</f>
      </c>
      <c r="C52" s="28">
        <f>IF(Gebouwenlijst!B52="","",Gebouwenlijst!C52)</f>
      </c>
      <c r="D52" s="28">
        <f>IF(Gebouwenlijst!B52="","",Gebouwenlijst!D52)</f>
      </c>
      <c r="E52" s="33">
        <f>IF(Gebouwenlijst!B52="","",Gebouwenlijst!E52)</f>
      </c>
      <c r="F52" s="28">
        <f>IF(Gebouwenlijst!B52="","",Gebouwenlijst!G52)</f>
      </c>
      <c r="G52" s="28">
        <f>IF(Gebouwenlijst!B52="","",Gebouwenlijst!I52)</f>
      </c>
      <c r="H52" s="28">
        <f>IF(Gebouwenlijst!B52="","",Gebouwenlijst!J52)</f>
      </c>
    </row>
    <row r="53" spans="1:8" x14ac:dyDescent="0.25">
      <c r="A53" s="28">
        <f>IF(Gebouwenlijst!B53="","",Gebouwenlijst!A53)</f>
      </c>
      <c r="B53" s="28">
        <f>IF(Gebouwenlijst!B53="","",Gebouwenlijst!B53)</f>
      </c>
      <c r="C53" s="28">
        <f>IF(Gebouwenlijst!B53="","",Gebouwenlijst!C53)</f>
      </c>
      <c r="D53" s="28">
        <f>IF(Gebouwenlijst!B53="","",Gebouwenlijst!D53)</f>
      </c>
      <c r="E53" s="33">
        <f>IF(Gebouwenlijst!B53="","",Gebouwenlijst!E53)</f>
      </c>
      <c r="F53" s="28">
        <f>IF(Gebouwenlijst!B53="","",Gebouwenlijst!G53)</f>
      </c>
      <c r="G53" s="28">
        <f>IF(Gebouwenlijst!B53="","",Gebouwenlijst!I53)</f>
      </c>
      <c r="H53" s="28">
        <f>IF(Gebouwenlijst!B53="","",Gebouwenlijst!J53)</f>
      </c>
    </row>
    <row r="55" spans="1:8" x14ac:dyDescent="0.25">
      <c r="A55" s="40" t="s">
        <v>178</v>
      </c>
      <c r="B55" s="40"/>
      <c r="C55" s="40"/>
      <c r="D55" s="40"/>
      <c r="E55" s="40"/>
      <c r="F55" s="40"/>
      <c r="G55" s="40"/>
      <c r="H55" s="40"/>
    </row>
    <row r="56" spans="2:3" x14ac:dyDescent="0.25">
      <c r="B56" s="4" t="s">
        <v>179</v>
      </c>
      <c r="C56" s="27">
        <f>COUNTA(Gebouwenlijst!B4:B53)</f>
      </c>
    </row>
    <row r="57" spans="2:3" x14ac:dyDescent="0.25">
      <c r="B57" s="4" t="s">
        <v>180</v>
      </c>
      <c r="C57" s="27">
        <f>SUM(Gebouwenlijst!E4:E53)</f>
      </c>
    </row>
    <row r="58" spans="2:3" x14ac:dyDescent="0.25">
      <c r="B58" s="4" t="s">
        <v>181</v>
      </c>
      <c r="C58" s="41">
        <f>IFERROR(ROUND(AVERAGE(Gebouwenlijst!D4:D53),0),"")</f>
      </c>
    </row>
    <row r="59" spans="2:3" x14ac:dyDescent="0.25">
      <c r="B59" s="4" t="s">
        <v>182</v>
      </c>
      <c r="C59" s="42">
        <f>IFERROR(COUNTIF(Gebouwenlijst!G4:G53,"Eigendom")/COUNTA(Gebouwenlijst!G4:G53),"")</f>
      </c>
    </row>
  </sheetData>
  <mergeCells count="3">
    <mergeCell ref="A1:H1"/>
    <mergeCell ref="A2:H2"/>
    <mergeCell ref="A55:H55"/>
  </mergeCells>
  <pageSetup paperSize="9" orientation="landscape" fitToWidth="1" fitToHeight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G75"/>
  <sheetFormatPr defaultRowHeight="15" outlineLevelRow="0" outlineLevelCol="0" x14ac:dyDescent="55"/>
  <cols>
    <col min="1" max="1" width="6" customWidth="1"/>
    <col min="2" max="2" width="28" customWidth="1"/>
    <col min="3" max="3" width="16" customWidth="1"/>
    <col min="4" max="4" width="18" customWidth="1"/>
    <col min="5" max="6" width="16" customWidth="1"/>
    <col min="7" max="7" width="14" customWidth="1"/>
  </cols>
  <sheetData>
    <row r="1" ht="36" customHeight="1" spans="1:7" x14ac:dyDescent="0.25">
      <c r="A1" s="18" t="s">
        <v>183</v>
      </c>
      <c r="B1" s="18"/>
      <c r="C1" s="18"/>
      <c r="D1" s="18"/>
      <c r="E1" s="18"/>
      <c r="F1" s="18"/>
      <c r="G1" s="18"/>
    </row>
    <row r="2" ht="24" customHeight="1" spans="1:7" x14ac:dyDescent="0.25">
      <c r="A2" s="19" t="s">
        <v>184</v>
      </c>
      <c r="B2" s="19"/>
      <c r="C2" s="19"/>
      <c r="D2" s="19"/>
      <c r="E2" s="19"/>
      <c r="F2" s="19"/>
      <c r="G2" s="19"/>
    </row>
    <row r="3" ht="28" customHeight="1" spans="1:7" x14ac:dyDescent="0.25">
      <c r="A3" s="20" t="s">
        <v>58</v>
      </c>
      <c r="B3" s="20" t="s">
        <v>59</v>
      </c>
      <c r="C3" s="20" t="s">
        <v>185</v>
      </c>
      <c r="D3" s="20" t="s">
        <v>87</v>
      </c>
      <c r="E3" s="20" t="s">
        <v>74</v>
      </c>
      <c r="F3" s="20" t="s">
        <v>75</v>
      </c>
      <c r="G3" s="20" t="s">
        <v>77</v>
      </c>
    </row>
    <row r="4" spans="1:7" x14ac:dyDescent="0.25">
      <c r="A4" s="28">
        <f>IF('Conditie &amp; Energie'!B4="","",'Conditie &amp; Energie'!A4)</f>
      </c>
      <c r="B4" s="28">
        <f>IF('Conditie &amp; Energie'!B4="","",'Conditie &amp; Energie'!B4)</f>
      </c>
      <c r="C4" s="28">
        <f>IF('Conditie &amp; Energie'!B4="","",'Conditie &amp; Energie'!C4)</f>
      </c>
      <c r="D4" s="28">
        <f>IF('Conditie &amp; Energie'!B4="","",'Conditie &amp; Energie'!D4)</f>
      </c>
      <c r="E4" s="28">
        <f>IF('Conditie &amp; Energie'!B4="","",'Conditie &amp; Energie'!E4)</f>
      </c>
      <c r="F4" s="28">
        <f>IF('Conditie &amp; Energie'!B4="","",'Conditie &amp; Energie'!F4)</f>
      </c>
      <c r="G4" s="28">
        <f>IF('Conditie &amp; Energie'!B4="","",'Conditie &amp; Energie'!H4)</f>
      </c>
    </row>
    <row r="5" spans="1:7" x14ac:dyDescent="0.25">
      <c r="A5" s="28">
        <f>IF('Conditie &amp; Energie'!B5="","",'Conditie &amp; Energie'!A5)</f>
      </c>
      <c r="B5" s="28">
        <f>IF('Conditie &amp; Energie'!B5="","",'Conditie &amp; Energie'!B5)</f>
      </c>
      <c r="C5" s="28">
        <f>IF('Conditie &amp; Energie'!B5="","",'Conditie &amp; Energie'!C5)</f>
      </c>
      <c r="D5" s="28">
        <f>IF('Conditie &amp; Energie'!B5="","",'Conditie &amp; Energie'!D5)</f>
      </c>
      <c r="E5" s="28">
        <f>IF('Conditie &amp; Energie'!B5="","",'Conditie &amp; Energie'!E5)</f>
      </c>
      <c r="F5" s="28">
        <f>IF('Conditie &amp; Energie'!B5="","",'Conditie &amp; Energie'!F5)</f>
      </c>
      <c r="G5" s="28">
        <f>IF('Conditie &amp; Energie'!B5="","",'Conditie &amp; Energie'!H5)</f>
      </c>
    </row>
    <row r="6" spans="1:7" x14ac:dyDescent="0.25">
      <c r="A6" s="28">
        <f>IF('Conditie &amp; Energie'!B6="","",'Conditie &amp; Energie'!A6)</f>
      </c>
      <c r="B6" s="28">
        <f>IF('Conditie &amp; Energie'!B6="","",'Conditie &amp; Energie'!B6)</f>
      </c>
      <c r="C6" s="28">
        <f>IF('Conditie &amp; Energie'!B6="","",'Conditie &amp; Energie'!C6)</f>
      </c>
      <c r="D6" s="28">
        <f>IF('Conditie &amp; Energie'!B6="","",'Conditie &amp; Energie'!D6)</f>
      </c>
      <c r="E6" s="28">
        <f>IF('Conditie &amp; Energie'!B6="","",'Conditie &amp; Energie'!E6)</f>
      </c>
      <c r="F6" s="28">
        <f>IF('Conditie &amp; Energie'!B6="","",'Conditie &amp; Energie'!F6)</f>
      </c>
      <c r="G6" s="28">
        <f>IF('Conditie &amp; Energie'!B6="","",'Conditie &amp; Energie'!H6)</f>
      </c>
    </row>
    <row r="7" spans="1:7" x14ac:dyDescent="0.25">
      <c r="A7" s="28">
        <f>IF('Conditie &amp; Energie'!B7="","",'Conditie &amp; Energie'!A7)</f>
      </c>
      <c r="B7" s="28">
        <f>IF('Conditie &amp; Energie'!B7="","",'Conditie &amp; Energie'!B7)</f>
      </c>
      <c r="C7" s="28">
        <f>IF('Conditie &amp; Energie'!B7="","",'Conditie &amp; Energie'!C7)</f>
      </c>
      <c r="D7" s="28">
        <f>IF('Conditie &amp; Energie'!B7="","",'Conditie &amp; Energie'!D7)</f>
      </c>
      <c r="E7" s="28">
        <f>IF('Conditie &amp; Energie'!B7="","",'Conditie &amp; Energie'!E7)</f>
      </c>
      <c r="F7" s="28">
        <f>IF('Conditie &amp; Energie'!B7="","",'Conditie &amp; Energie'!F7)</f>
      </c>
      <c r="G7" s="28">
        <f>IF('Conditie &amp; Energie'!B7="","",'Conditie &amp; Energie'!H7)</f>
      </c>
    </row>
    <row r="8" spans="1:7" x14ac:dyDescent="0.25">
      <c r="A8" s="28">
        <f>IF('Conditie &amp; Energie'!B8="","",'Conditie &amp; Energie'!A8)</f>
      </c>
      <c r="B8" s="28">
        <f>IF('Conditie &amp; Energie'!B8="","",'Conditie &amp; Energie'!B8)</f>
      </c>
      <c r="C8" s="28">
        <f>IF('Conditie &amp; Energie'!B8="","",'Conditie &amp; Energie'!C8)</f>
      </c>
      <c r="D8" s="28">
        <f>IF('Conditie &amp; Energie'!B8="","",'Conditie &amp; Energie'!D8)</f>
      </c>
      <c r="E8" s="28">
        <f>IF('Conditie &amp; Energie'!B8="","",'Conditie &amp; Energie'!E8)</f>
      </c>
      <c r="F8" s="28">
        <f>IF('Conditie &amp; Energie'!B8="","",'Conditie &amp; Energie'!F8)</f>
      </c>
      <c r="G8" s="28">
        <f>IF('Conditie &amp; Energie'!B8="","",'Conditie &amp; Energie'!H8)</f>
      </c>
    </row>
    <row r="9" spans="1:7" x14ac:dyDescent="0.25">
      <c r="A9" s="28">
        <f>IF('Conditie &amp; Energie'!B9="","",'Conditie &amp; Energie'!A9)</f>
      </c>
      <c r="B9" s="28">
        <f>IF('Conditie &amp; Energie'!B9="","",'Conditie &amp; Energie'!B9)</f>
      </c>
      <c r="C9" s="28">
        <f>IF('Conditie &amp; Energie'!B9="","",'Conditie &amp; Energie'!C9)</f>
      </c>
      <c r="D9" s="28">
        <f>IF('Conditie &amp; Energie'!B9="","",'Conditie &amp; Energie'!D9)</f>
      </c>
      <c r="E9" s="28">
        <f>IF('Conditie &amp; Energie'!B9="","",'Conditie &amp; Energie'!E9)</f>
      </c>
      <c r="F9" s="28">
        <f>IF('Conditie &amp; Energie'!B9="","",'Conditie &amp; Energie'!F9)</f>
      </c>
      <c r="G9" s="28">
        <f>IF('Conditie &amp; Energie'!B9="","",'Conditie &amp; Energie'!H9)</f>
      </c>
    </row>
    <row r="10" spans="1:7" x14ac:dyDescent="0.25">
      <c r="A10" s="28">
        <f>IF('Conditie &amp; Energie'!B10="","",'Conditie &amp; Energie'!A10)</f>
      </c>
      <c r="B10" s="28">
        <f>IF('Conditie &amp; Energie'!B10="","",'Conditie &amp; Energie'!B10)</f>
      </c>
      <c r="C10" s="28">
        <f>IF('Conditie &amp; Energie'!B10="","",'Conditie &amp; Energie'!C10)</f>
      </c>
      <c r="D10" s="28">
        <f>IF('Conditie &amp; Energie'!B10="","",'Conditie &amp; Energie'!D10)</f>
      </c>
      <c r="E10" s="28">
        <f>IF('Conditie &amp; Energie'!B10="","",'Conditie &amp; Energie'!E10)</f>
      </c>
      <c r="F10" s="28">
        <f>IF('Conditie &amp; Energie'!B10="","",'Conditie &amp; Energie'!F10)</f>
      </c>
      <c r="G10" s="28">
        <f>IF('Conditie &amp; Energie'!B10="","",'Conditie &amp; Energie'!H10)</f>
      </c>
    </row>
    <row r="11" spans="1:7" x14ac:dyDescent="0.25">
      <c r="A11" s="28">
        <f>IF('Conditie &amp; Energie'!B11="","",'Conditie &amp; Energie'!A11)</f>
      </c>
      <c r="B11" s="28">
        <f>IF('Conditie &amp; Energie'!B11="","",'Conditie &amp; Energie'!B11)</f>
      </c>
      <c r="C11" s="28">
        <f>IF('Conditie &amp; Energie'!B11="","",'Conditie &amp; Energie'!C11)</f>
      </c>
      <c r="D11" s="28">
        <f>IF('Conditie &amp; Energie'!B11="","",'Conditie &amp; Energie'!D11)</f>
      </c>
      <c r="E11" s="28">
        <f>IF('Conditie &amp; Energie'!B11="","",'Conditie &amp; Energie'!E11)</f>
      </c>
      <c r="F11" s="28">
        <f>IF('Conditie &amp; Energie'!B11="","",'Conditie &amp; Energie'!F11)</f>
      </c>
      <c r="G11" s="28">
        <f>IF('Conditie &amp; Energie'!B11="","",'Conditie &amp; Energie'!H11)</f>
      </c>
    </row>
    <row r="12" spans="1:7" x14ac:dyDescent="0.25">
      <c r="A12" s="28">
        <f>IF('Conditie &amp; Energie'!B12="","",'Conditie &amp; Energie'!A12)</f>
      </c>
      <c r="B12" s="28">
        <f>IF('Conditie &amp; Energie'!B12="","",'Conditie &amp; Energie'!B12)</f>
      </c>
      <c r="C12" s="28">
        <f>IF('Conditie &amp; Energie'!B12="","",'Conditie &amp; Energie'!C12)</f>
      </c>
      <c r="D12" s="28">
        <f>IF('Conditie &amp; Energie'!B12="","",'Conditie &amp; Energie'!D12)</f>
      </c>
      <c r="E12" s="28">
        <f>IF('Conditie &amp; Energie'!B12="","",'Conditie &amp; Energie'!E12)</f>
      </c>
      <c r="F12" s="28">
        <f>IF('Conditie &amp; Energie'!B12="","",'Conditie &amp; Energie'!F12)</f>
      </c>
      <c r="G12" s="28">
        <f>IF('Conditie &amp; Energie'!B12="","",'Conditie &amp; Energie'!H12)</f>
      </c>
    </row>
    <row r="13" spans="1:7" x14ac:dyDescent="0.25">
      <c r="A13" s="28">
        <f>IF('Conditie &amp; Energie'!B13="","",'Conditie &amp; Energie'!A13)</f>
      </c>
      <c r="B13" s="28">
        <f>IF('Conditie &amp; Energie'!B13="","",'Conditie &amp; Energie'!B13)</f>
      </c>
      <c r="C13" s="28">
        <f>IF('Conditie &amp; Energie'!B13="","",'Conditie &amp; Energie'!C13)</f>
      </c>
      <c r="D13" s="28">
        <f>IF('Conditie &amp; Energie'!B13="","",'Conditie &amp; Energie'!D13)</f>
      </c>
      <c r="E13" s="28">
        <f>IF('Conditie &amp; Energie'!B13="","",'Conditie &amp; Energie'!E13)</f>
      </c>
      <c r="F13" s="28">
        <f>IF('Conditie &amp; Energie'!B13="","",'Conditie &amp; Energie'!F13)</f>
      </c>
      <c r="G13" s="28">
        <f>IF('Conditie &amp; Energie'!B13="","",'Conditie &amp; Energie'!H13)</f>
      </c>
    </row>
    <row r="14" spans="1:7" x14ac:dyDescent="0.25">
      <c r="A14" s="28">
        <f>IF('Conditie &amp; Energie'!B14="","",'Conditie &amp; Energie'!A14)</f>
      </c>
      <c r="B14" s="28">
        <f>IF('Conditie &amp; Energie'!B14="","",'Conditie &amp; Energie'!B14)</f>
      </c>
      <c r="C14" s="28">
        <f>IF('Conditie &amp; Energie'!B14="","",'Conditie &amp; Energie'!C14)</f>
      </c>
      <c r="D14" s="28">
        <f>IF('Conditie &amp; Energie'!B14="","",'Conditie &amp; Energie'!D14)</f>
      </c>
      <c r="E14" s="28">
        <f>IF('Conditie &amp; Energie'!B14="","",'Conditie &amp; Energie'!E14)</f>
      </c>
      <c r="F14" s="28">
        <f>IF('Conditie &amp; Energie'!B14="","",'Conditie &amp; Energie'!F14)</f>
      </c>
      <c r="G14" s="28">
        <f>IF('Conditie &amp; Energie'!B14="","",'Conditie &amp; Energie'!H14)</f>
      </c>
    </row>
    <row r="15" spans="1:7" x14ac:dyDescent="0.25">
      <c r="A15" s="28">
        <f>IF('Conditie &amp; Energie'!B15="","",'Conditie &amp; Energie'!A15)</f>
      </c>
      <c r="B15" s="28">
        <f>IF('Conditie &amp; Energie'!B15="","",'Conditie &amp; Energie'!B15)</f>
      </c>
      <c r="C15" s="28">
        <f>IF('Conditie &amp; Energie'!B15="","",'Conditie &amp; Energie'!C15)</f>
      </c>
      <c r="D15" s="28">
        <f>IF('Conditie &amp; Energie'!B15="","",'Conditie &amp; Energie'!D15)</f>
      </c>
      <c r="E15" s="28">
        <f>IF('Conditie &amp; Energie'!B15="","",'Conditie &amp; Energie'!E15)</f>
      </c>
      <c r="F15" s="28">
        <f>IF('Conditie &amp; Energie'!B15="","",'Conditie &amp; Energie'!F15)</f>
      </c>
      <c r="G15" s="28">
        <f>IF('Conditie &amp; Energie'!B15="","",'Conditie &amp; Energie'!H15)</f>
      </c>
    </row>
    <row r="16" spans="1:7" x14ac:dyDescent="0.25">
      <c r="A16" s="28">
        <f>IF('Conditie &amp; Energie'!B16="","",'Conditie &amp; Energie'!A16)</f>
      </c>
      <c r="B16" s="28">
        <f>IF('Conditie &amp; Energie'!B16="","",'Conditie &amp; Energie'!B16)</f>
      </c>
      <c r="C16" s="28">
        <f>IF('Conditie &amp; Energie'!B16="","",'Conditie &amp; Energie'!C16)</f>
      </c>
      <c r="D16" s="28">
        <f>IF('Conditie &amp; Energie'!B16="","",'Conditie &amp; Energie'!D16)</f>
      </c>
      <c r="E16" s="28">
        <f>IF('Conditie &amp; Energie'!B16="","",'Conditie &amp; Energie'!E16)</f>
      </c>
      <c r="F16" s="28">
        <f>IF('Conditie &amp; Energie'!B16="","",'Conditie &amp; Energie'!F16)</f>
      </c>
      <c r="G16" s="28">
        <f>IF('Conditie &amp; Energie'!B16="","",'Conditie &amp; Energie'!H16)</f>
      </c>
    </row>
    <row r="17" spans="1:7" x14ac:dyDescent="0.25">
      <c r="A17" s="28">
        <f>IF('Conditie &amp; Energie'!B17="","",'Conditie &amp; Energie'!A17)</f>
      </c>
      <c r="B17" s="28">
        <f>IF('Conditie &amp; Energie'!B17="","",'Conditie &amp; Energie'!B17)</f>
      </c>
      <c r="C17" s="28">
        <f>IF('Conditie &amp; Energie'!B17="","",'Conditie &amp; Energie'!C17)</f>
      </c>
      <c r="D17" s="28">
        <f>IF('Conditie &amp; Energie'!B17="","",'Conditie &amp; Energie'!D17)</f>
      </c>
      <c r="E17" s="28">
        <f>IF('Conditie &amp; Energie'!B17="","",'Conditie &amp; Energie'!E17)</f>
      </c>
      <c r="F17" s="28">
        <f>IF('Conditie &amp; Energie'!B17="","",'Conditie &amp; Energie'!F17)</f>
      </c>
      <c r="G17" s="28">
        <f>IF('Conditie &amp; Energie'!B17="","",'Conditie &amp; Energie'!H17)</f>
      </c>
    </row>
    <row r="18" spans="1:7" x14ac:dyDescent="0.25">
      <c r="A18" s="28">
        <f>IF('Conditie &amp; Energie'!B18="","",'Conditie &amp; Energie'!A18)</f>
      </c>
      <c r="B18" s="28">
        <f>IF('Conditie &amp; Energie'!B18="","",'Conditie &amp; Energie'!B18)</f>
      </c>
      <c r="C18" s="28">
        <f>IF('Conditie &amp; Energie'!B18="","",'Conditie &amp; Energie'!C18)</f>
      </c>
      <c r="D18" s="28">
        <f>IF('Conditie &amp; Energie'!B18="","",'Conditie &amp; Energie'!D18)</f>
      </c>
      <c r="E18" s="28">
        <f>IF('Conditie &amp; Energie'!B18="","",'Conditie &amp; Energie'!E18)</f>
      </c>
      <c r="F18" s="28">
        <f>IF('Conditie &amp; Energie'!B18="","",'Conditie &amp; Energie'!F18)</f>
      </c>
      <c r="G18" s="28">
        <f>IF('Conditie &amp; Energie'!B18="","",'Conditie &amp; Energie'!H18)</f>
      </c>
    </row>
    <row r="19" spans="1:7" x14ac:dyDescent="0.25">
      <c r="A19" s="28">
        <f>IF('Conditie &amp; Energie'!B19="","",'Conditie &amp; Energie'!A19)</f>
      </c>
      <c r="B19" s="28">
        <f>IF('Conditie &amp; Energie'!B19="","",'Conditie &amp; Energie'!B19)</f>
      </c>
      <c r="C19" s="28">
        <f>IF('Conditie &amp; Energie'!B19="","",'Conditie &amp; Energie'!C19)</f>
      </c>
      <c r="D19" s="28">
        <f>IF('Conditie &amp; Energie'!B19="","",'Conditie &amp; Energie'!D19)</f>
      </c>
      <c r="E19" s="28">
        <f>IF('Conditie &amp; Energie'!B19="","",'Conditie &amp; Energie'!E19)</f>
      </c>
      <c r="F19" s="28">
        <f>IF('Conditie &amp; Energie'!B19="","",'Conditie &amp; Energie'!F19)</f>
      </c>
      <c r="G19" s="28">
        <f>IF('Conditie &amp; Energie'!B19="","",'Conditie &amp; Energie'!H19)</f>
      </c>
    </row>
    <row r="20" spans="1:7" x14ac:dyDescent="0.25">
      <c r="A20" s="28">
        <f>IF('Conditie &amp; Energie'!B20="","",'Conditie &amp; Energie'!A20)</f>
      </c>
      <c r="B20" s="28">
        <f>IF('Conditie &amp; Energie'!B20="","",'Conditie &amp; Energie'!B20)</f>
      </c>
      <c r="C20" s="28">
        <f>IF('Conditie &amp; Energie'!B20="","",'Conditie &amp; Energie'!C20)</f>
      </c>
      <c r="D20" s="28">
        <f>IF('Conditie &amp; Energie'!B20="","",'Conditie &amp; Energie'!D20)</f>
      </c>
      <c r="E20" s="28">
        <f>IF('Conditie &amp; Energie'!B20="","",'Conditie &amp; Energie'!E20)</f>
      </c>
      <c r="F20" s="28">
        <f>IF('Conditie &amp; Energie'!B20="","",'Conditie &amp; Energie'!F20)</f>
      </c>
      <c r="G20" s="28">
        <f>IF('Conditie &amp; Energie'!B20="","",'Conditie &amp; Energie'!H20)</f>
      </c>
    </row>
    <row r="21" spans="1:7" x14ac:dyDescent="0.25">
      <c r="A21" s="28">
        <f>IF('Conditie &amp; Energie'!B21="","",'Conditie &amp; Energie'!A21)</f>
      </c>
      <c r="B21" s="28">
        <f>IF('Conditie &amp; Energie'!B21="","",'Conditie &amp; Energie'!B21)</f>
      </c>
      <c r="C21" s="28">
        <f>IF('Conditie &amp; Energie'!B21="","",'Conditie &amp; Energie'!C21)</f>
      </c>
      <c r="D21" s="28">
        <f>IF('Conditie &amp; Energie'!B21="","",'Conditie &amp; Energie'!D21)</f>
      </c>
      <c r="E21" s="28">
        <f>IF('Conditie &amp; Energie'!B21="","",'Conditie &amp; Energie'!E21)</f>
      </c>
      <c r="F21" s="28">
        <f>IF('Conditie &amp; Energie'!B21="","",'Conditie &amp; Energie'!F21)</f>
      </c>
      <c r="G21" s="28">
        <f>IF('Conditie &amp; Energie'!B21="","",'Conditie &amp; Energie'!H21)</f>
      </c>
    </row>
    <row r="22" spans="1:7" x14ac:dyDescent="0.25">
      <c r="A22" s="28">
        <f>IF('Conditie &amp; Energie'!B22="","",'Conditie &amp; Energie'!A22)</f>
      </c>
      <c r="B22" s="28">
        <f>IF('Conditie &amp; Energie'!B22="","",'Conditie &amp; Energie'!B22)</f>
      </c>
      <c r="C22" s="28">
        <f>IF('Conditie &amp; Energie'!B22="","",'Conditie &amp; Energie'!C22)</f>
      </c>
      <c r="D22" s="28">
        <f>IF('Conditie &amp; Energie'!B22="","",'Conditie &amp; Energie'!D22)</f>
      </c>
      <c r="E22" s="28">
        <f>IF('Conditie &amp; Energie'!B22="","",'Conditie &amp; Energie'!E22)</f>
      </c>
      <c r="F22" s="28">
        <f>IF('Conditie &amp; Energie'!B22="","",'Conditie &amp; Energie'!F22)</f>
      </c>
      <c r="G22" s="28">
        <f>IF('Conditie &amp; Energie'!B22="","",'Conditie &amp; Energie'!H22)</f>
      </c>
    </row>
    <row r="23" spans="1:7" x14ac:dyDescent="0.25">
      <c r="A23" s="28">
        <f>IF('Conditie &amp; Energie'!B23="","",'Conditie &amp; Energie'!A23)</f>
      </c>
      <c r="B23" s="28">
        <f>IF('Conditie &amp; Energie'!B23="","",'Conditie &amp; Energie'!B23)</f>
      </c>
      <c r="C23" s="28">
        <f>IF('Conditie &amp; Energie'!B23="","",'Conditie &amp; Energie'!C23)</f>
      </c>
      <c r="D23" s="28">
        <f>IF('Conditie &amp; Energie'!B23="","",'Conditie &amp; Energie'!D23)</f>
      </c>
      <c r="E23" s="28">
        <f>IF('Conditie &amp; Energie'!B23="","",'Conditie &amp; Energie'!E23)</f>
      </c>
      <c r="F23" s="28">
        <f>IF('Conditie &amp; Energie'!B23="","",'Conditie &amp; Energie'!F23)</f>
      </c>
      <c r="G23" s="28">
        <f>IF('Conditie &amp; Energie'!B23="","",'Conditie &amp; Energie'!H23)</f>
      </c>
    </row>
    <row r="24" spans="1:7" x14ac:dyDescent="0.25">
      <c r="A24" s="28">
        <f>IF('Conditie &amp; Energie'!B24="","",'Conditie &amp; Energie'!A24)</f>
      </c>
      <c r="B24" s="28">
        <f>IF('Conditie &amp; Energie'!B24="","",'Conditie &amp; Energie'!B24)</f>
      </c>
      <c r="C24" s="28">
        <f>IF('Conditie &amp; Energie'!B24="","",'Conditie &amp; Energie'!C24)</f>
      </c>
      <c r="D24" s="28">
        <f>IF('Conditie &amp; Energie'!B24="","",'Conditie &amp; Energie'!D24)</f>
      </c>
      <c r="E24" s="28">
        <f>IF('Conditie &amp; Energie'!B24="","",'Conditie &amp; Energie'!E24)</f>
      </c>
      <c r="F24" s="28">
        <f>IF('Conditie &amp; Energie'!B24="","",'Conditie &amp; Energie'!F24)</f>
      </c>
      <c r="G24" s="28">
        <f>IF('Conditie &amp; Energie'!B24="","",'Conditie &amp; Energie'!H24)</f>
      </c>
    </row>
    <row r="25" spans="1:7" x14ac:dyDescent="0.25">
      <c r="A25" s="28">
        <f>IF('Conditie &amp; Energie'!B25="","",'Conditie &amp; Energie'!A25)</f>
      </c>
      <c r="B25" s="28">
        <f>IF('Conditie &amp; Energie'!B25="","",'Conditie &amp; Energie'!B25)</f>
      </c>
      <c r="C25" s="28">
        <f>IF('Conditie &amp; Energie'!B25="","",'Conditie &amp; Energie'!C25)</f>
      </c>
      <c r="D25" s="28">
        <f>IF('Conditie &amp; Energie'!B25="","",'Conditie &amp; Energie'!D25)</f>
      </c>
      <c r="E25" s="28">
        <f>IF('Conditie &amp; Energie'!B25="","",'Conditie &amp; Energie'!E25)</f>
      </c>
      <c r="F25" s="28">
        <f>IF('Conditie &amp; Energie'!B25="","",'Conditie &amp; Energie'!F25)</f>
      </c>
      <c r="G25" s="28">
        <f>IF('Conditie &amp; Energie'!B25="","",'Conditie &amp; Energie'!H25)</f>
      </c>
    </row>
    <row r="26" spans="1:7" x14ac:dyDescent="0.25">
      <c r="A26" s="28">
        <f>IF('Conditie &amp; Energie'!B26="","",'Conditie &amp; Energie'!A26)</f>
      </c>
      <c r="B26" s="28">
        <f>IF('Conditie &amp; Energie'!B26="","",'Conditie &amp; Energie'!B26)</f>
      </c>
      <c r="C26" s="28">
        <f>IF('Conditie &amp; Energie'!B26="","",'Conditie &amp; Energie'!C26)</f>
      </c>
      <c r="D26" s="28">
        <f>IF('Conditie &amp; Energie'!B26="","",'Conditie &amp; Energie'!D26)</f>
      </c>
      <c r="E26" s="28">
        <f>IF('Conditie &amp; Energie'!B26="","",'Conditie &amp; Energie'!E26)</f>
      </c>
      <c r="F26" s="28">
        <f>IF('Conditie &amp; Energie'!B26="","",'Conditie &amp; Energie'!F26)</f>
      </c>
      <c r="G26" s="28">
        <f>IF('Conditie &amp; Energie'!B26="","",'Conditie &amp; Energie'!H26)</f>
      </c>
    </row>
    <row r="27" spans="1:7" x14ac:dyDescent="0.25">
      <c r="A27" s="28">
        <f>IF('Conditie &amp; Energie'!B27="","",'Conditie &amp; Energie'!A27)</f>
      </c>
      <c r="B27" s="28">
        <f>IF('Conditie &amp; Energie'!B27="","",'Conditie &amp; Energie'!B27)</f>
      </c>
      <c r="C27" s="28">
        <f>IF('Conditie &amp; Energie'!B27="","",'Conditie &amp; Energie'!C27)</f>
      </c>
      <c r="D27" s="28">
        <f>IF('Conditie &amp; Energie'!B27="","",'Conditie &amp; Energie'!D27)</f>
      </c>
      <c r="E27" s="28">
        <f>IF('Conditie &amp; Energie'!B27="","",'Conditie &amp; Energie'!E27)</f>
      </c>
      <c r="F27" s="28">
        <f>IF('Conditie &amp; Energie'!B27="","",'Conditie &amp; Energie'!F27)</f>
      </c>
      <c r="G27" s="28">
        <f>IF('Conditie &amp; Energie'!B27="","",'Conditie &amp; Energie'!H27)</f>
      </c>
    </row>
    <row r="28" spans="1:7" x14ac:dyDescent="0.25">
      <c r="A28" s="28">
        <f>IF('Conditie &amp; Energie'!B28="","",'Conditie &amp; Energie'!A28)</f>
      </c>
      <c r="B28" s="28">
        <f>IF('Conditie &amp; Energie'!B28="","",'Conditie &amp; Energie'!B28)</f>
      </c>
      <c r="C28" s="28">
        <f>IF('Conditie &amp; Energie'!B28="","",'Conditie &amp; Energie'!C28)</f>
      </c>
      <c r="D28" s="28">
        <f>IF('Conditie &amp; Energie'!B28="","",'Conditie &amp; Energie'!D28)</f>
      </c>
      <c r="E28" s="28">
        <f>IF('Conditie &amp; Energie'!B28="","",'Conditie &amp; Energie'!E28)</f>
      </c>
      <c r="F28" s="28">
        <f>IF('Conditie &amp; Energie'!B28="","",'Conditie &amp; Energie'!F28)</f>
      </c>
      <c r="G28" s="28">
        <f>IF('Conditie &amp; Energie'!B28="","",'Conditie &amp; Energie'!H28)</f>
      </c>
    </row>
    <row r="29" spans="1:7" x14ac:dyDescent="0.25">
      <c r="A29" s="28">
        <f>IF('Conditie &amp; Energie'!B29="","",'Conditie &amp; Energie'!A29)</f>
      </c>
      <c r="B29" s="28">
        <f>IF('Conditie &amp; Energie'!B29="","",'Conditie &amp; Energie'!B29)</f>
      </c>
      <c r="C29" s="28">
        <f>IF('Conditie &amp; Energie'!B29="","",'Conditie &amp; Energie'!C29)</f>
      </c>
      <c r="D29" s="28">
        <f>IF('Conditie &amp; Energie'!B29="","",'Conditie &amp; Energie'!D29)</f>
      </c>
      <c r="E29" s="28">
        <f>IF('Conditie &amp; Energie'!B29="","",'Conditie &amp; Energie'!E29)</f>
      </c>
      <c r="F29" s="28">
        <f>IF('Conditie &amp; Energie'!B29="","",'Conditie &amp; Energie'!F29)</f>
      </c>
      <c r="G29" s="28">
        <f>IF('Conditie &amp; Energie'!B29="","",'Conditie &amp; Energie'!H29)</f>
      </c>
    </row>
    <row r="30" spans="1:7" x14ac:dyDescent="0.25">
      <c r="A30" s="28">
        <f>IF('Conditie &amp; Energie'!B30="","",'Conditie &amp; Energie'!A30)</f>
      </c>
      <c r="B30" s="28">
        <f>IF('Conditie &amp; Energie'!B30="","",'Conditie &amp; Energie'!B30)</f>
      </c>
      <c r="C30" s="28">
        <f>IF('Conditie &amp; Energie'!B30="","",'Conditie &amp; Energie'!C30)</f>
      </c>
      <c r="D30" s="28">
        <f>IF('Conditie &amp; Energie'!B30="","",'Conditie &amp; Energie'!D30)</f>
      </c>
      <c r="E30" s="28">
        <f>IF('Conditie &amp; Energie'!B30="","",'Conditie &amp; Energie'!E30)</f>
      </c>
      <c r="F30" s="28">
        <f>IF('Conditie &amp; Energie'!B30="","",'Conditie &amp; Energie'!F30)</f>
      </c>
      <c r="G30" s="28">
        <f>IF('Conditie &amp; Energie'!B30="","",'Conditie &amp; Energie'!H30)</f>
      </c>
    </row>
    <row r="31" spans="1:7" x14ac:dyDescent="0.25">
      <c r="A31" s="28">
        <f>IF('Conditie &amp; Energie'!B31="","",'Conditie &amp; Energie'!A31)</f>
      </c>
      <c r="B31" s="28">
        <f>IF('Conditie &amp; Energie'!B31="","",'Conditie &amp; Energie'!B31)</f>
      </c>
      <c r="C31" s="28">
        <f>IF('Conditie &amp; Energie'!B31="","",'Conditie &amp; Energie'!C31)</f>
      </c>
      <c r="D31" s="28">
        <f>IF('Conditie &amp; Energie'!B31="","",'Conditie &amp; Energie'!D31)</f>
      </c>
      <c r="E31" s="28">
        <f>IF('Conditie &amp; Energie'!B31="","",'Conditie &amp; Energie'!E31)</f>
      </c>
      <c r="F31" s="28">
        <f>IF('Conditie &amp; Energie'!B31="","",'Conditie &amp; Energie'!F31)</f>
      </c>
      <c r="G31" s="28">
        <f>IF('Conditie &amp; Energie'!B31="","",'Conditie &amp; Energie'!H31)</f>
      </c>
    </row>
    <row r="32" spans="1:7" x14ac:dyDescent="0.25">
      <c r="A32" s="28">
        <f>IF('Conditie &amp; Energie'!B32="","",'Conditie &amp; Energie'!A32)</f>
      </c>
      <c r="B32" s="28">
        <f>IF('Conditie &amp; Energie'!B32="","",'Conditie &amp; Energie'!B32)</f>
      </c>
      <c r="C32" s="28">
        <f>IF('Conditie &amp; Energie'!B32="","",'Conditie &amp; Energie'!C32)</f>
      </c>
      <c r="D32" s="28">
        <f>IF('Conditie &amp; Energie'!B32="","",'Conditie &amp; Energie'!D32)</f>
      </c>
      <c r="E32" s="28">
        <f>IF('Conditie &amp; Energie'!B32="","",'Conditie &amp; Energie'!E32)</f>
      </c>
      <c r="F32" s="28">
        <f>IF('Conditie &amp; Energie'!B32="","",'Conditie &amp; Energie'!F32)</f>
      </c>
      <c r="G32" s="28">
        <f>IF('Conditie &amp; Energie'!B32="","",'Conditie &amp; Energie'!H32)</f>
      </c>
    </row>
    <row r="33" spans="1:7" x14ac:dyDescent="0.25">
      <c r="A33" s="28">
        <f>IF('Conditie &amp; Energie'!B33="","",'Conditie &amp; Energie'!A33)</f>
      </c>
      <c r="B33" s="28">
        <f>IF('Conditie &amp; Energie'!B33="","",'Conditie &amp; Energie'!B33)</f>
      </c>
      <c r="C33" s="28">
        <f>IF('Conditie &amp; Energie'!B33="","",'Conditie &amp; Energie'!C33)</f>
      </c>
      <c r="D33" s="28">
        <f>IF('Conditie &amp; Energie'!B33="","",'Conditie &amp; Energie'!D33)</f>
      </c>
      <c r="E33" s="28">
        <f>IF('Conditie &amp; Energie'!B33="","",'Conditie &amp; Energie'!E33)</f>
      </c>
      <c r="F33" s="28">
        <f>IF('Conditie &amp; Energie'!B33="","",'Conditie &amp; Energie'!F33)</f>
      </c>
      <c r="G33" s="28">
        <f>IF('Conditie &amp; Energie'!B33="","",'Conditie &amp; Energie'!H33)</f>
      </c>
    </row>
    <row r="34" spans="1:7" x14ac:dyDescent="0.25">
      <c r="A34" s="28">
        <f>IF('Conditie &amp; Energie'!B34="","",'Conditie &amp; Energie'!A34)</f>
      </c>
      <c r="B34" s="28">
        <f>IF('Conditie &amp; Energie'!B34="","",'Conditie &amp; Energie'!B34)</f>
      </c>
      <c r="C34" s="28">
        <f>IF('Conditie &amp; Energie'!B34="","",'Conditie &amp; Energie'!C34)</f>
      </c>
      <c r="D34" s="28">
        <f>IF('Conditie &amp; Energie'!B34="","",'Conditie &amp; Energie'!D34)</f>
      </c>
      <c r="E34" s="28">
        <f>IF('Conditie &amp; Energie'!B34="","",'Conditie &amp; Energie'!E34)</f>
      </c>
      <c r="F34" s="28">
        <f>IF('Conditie &amp; Energie'!B34="","",'Conditie &amp; Energie'!F34)</f>
      </c>
      <c r="G34" s="28">
        <f>IF('Conditie &amp; Energie'!B34="","",'Conditie &amp; Energie'!H34)</f>
      </c>
    </row>
    <row r="35" spans="1:7" x14ac:dyDescent="0.25">
      <c r="A35" s="28">
        <f>IF('Conditie &amp; Energie'!B35="","",'Conditie &amp; Energie'!A35)</f>
      </c>
      <c r="B35" s="28">
        <f>IF('Conditie &amp; Energie'!B35="","",'Conditie &amp; Energie'!B35)</f>
      </c>
      <c r="C35" s="28">
        <f>IF('Conditie &amp; Energie'!B35="","",'Conditie &amp; Energie'!C35)</f>
      </c>
      <c r="D35" s="28">
        <f>IF('Conditie &amp; Energie'!B35="","",'Conditie &amp; Energie'!D35)</f>
      </c>
      <c r="E35" s="28">
        <f>IF('Conditie &amp; Energie'!B35="","",'Conditie &amp; Energie'!E35)</f>
      </c>
      <c r="F35" s="28">
        <f>IF('Conditie &amp; Energie'!B35="","",'Conditie &amp; Energie'!F35)</f>
      </c>
      <c r="G35" s="28">
        <f>IF('Conditie &amp; Energie'!B35="","",'Conditie &amp; Energie'!H35)</f>
      </c>
    </row>
    <row r="36" spans="1:7" x14ac:dyDescent="0.25">
      <c r="A36" s="28">
        <f>IF('Conditie &amp; Energie'!B36="","",'Conditie &amp; Energie'!A36)</f>
      </c>
      <c r="B36" s="28">
        <f>IF('Conditie &amp; Energie'!B36="","",'Conditie &amp; Energie'!B36)</f>
      </c>
      <c r="C36" s="28">
        <f>IF('Conditie &amp; Energie'!B36="","",'Conditie &amp; Energie'!C36)</f>
      </c>
      <c r="D36" s="28">
        <f>IF('Conditie &amp; Energie'!B36="","",'Conditie &amp; Energie'!D36)</f>
      </c>
      <c r="E36" s="28">
        <f>IF('Conditie &amp; Energie'!B36="","",'Conditie &amp; Energie'!E36)</f>
      </c>
      <c r="F36" s="28">
        <f>IF('Conditie &amp; Energie'!B36="","",'Conditie &amp; Energie'!F36)</f>
      </c>
      <c r="G36" s="28">
        <f>IF('Conditie &amp; Energie'!B36="","",'Conditie &amp; Energie'!H36)</f>
      </c>
    </row>
    <row r="37" spans="1:7" x14ac:dyDescent="0.25">
      <c r="A37" s="28">
        <f>IF('Conditie &amp; Energie'!B37="","",'Conditie &amp; Energie'!A37)</f>
      </c>
      <c r="B37" s="28">
        <f>IF('Conditie &amp; Energie'!B37="","",'Conditie &amp; Energie'!B37)</f>
      </c>
      <c r="C37" s="28">
        <f>IF('Conditie &amp; Energie'!B37="","",'Conditie &amp; Energie'!C37)</f>
      </c>
      <c r="D37" s="28">
        <f>IF('Conditie &amp; Energie'!B37="","",'Conditie &amp; Energie'!D37)</f>
      </c>
      <c r="E37" s="28">
        <f>IF('Conditie &amp; Energie'!B37="","",'Conditie &amp; Energie'!E37)</f>
      </c>
      <c r="F37" s="28">
        <f>IF('Conditie &amp; Energie'!B37="","",'Conditie &amp; Energie'!F37)</f>
      </c>
      <c r="G37" s="28">
        <f>IF('Conditie &amp; Energie'!B37="","",'Conditie &amp; Energie'!H37)</f>
      </c>
    </row>
    <row r="38" spans="1:7" x14ac:dyDescent="0.25">
      <c r="A38" s="28">
        <f>IF('Conditie &amp; Energie'!B38="","",'Conditie &amp; Energie'!A38)</f>
      </c>
      <c r="B38" s="28">
        <f>IF('Conditie &amp; Energie'!B38="","",'Conditie &amp; Energie'!B38)</f>
      </c>
      <c r="C38" s="28">
        <f>IF('Conditie &amp; Energie'!B38="","",'Conditie &amp; Energie'!C38)</f>
      </c>
      <c r="D38" s="28">
        <f>IF('Conditie &amp; Energie'!B38="","",'Conditie &amp; Energie'!D38)</f>
      </c>
      <c r="E38" s="28">
        <f>IF('Conditie &amp; Energie'!B38="","",'Conditie &amp; Energie'!E38)</f>
      </c>
      <c r="F38" s="28">
        <f>IF('Conditie &amp; Energie'!B38="","",'Conditie &amp; Energie'!F38)</f>
      </c>
      <c r="G38" s="28">
        <f>IF('Conditie &amp; Energie'!B38="","",'Conditie &amp; Energie'!H38)</f>
      </c>
    </row>
    <row r="39" spans="1:7" x14ac:dyDescent="0.25">
      <c r="A39" s="28">
        <f>IF('Conditie &amp; Energie'!B39="","",'Conditie &amp; Energie'!A39)</f>
      </c>
      <c r="B39" s="28">
        <f>IF('Conditie &amp; Energie'!B39="","",'Conditie &amp; Energie'!B39)</f>
      </c>
      <c r="C39" s="28">
        <f>IF('Conditie &amp; Energie'!B39="","",'Conditie &amp; Energie'!C39)</f>
      </c>
      <c r="D39" s="28">
        <f>IF('Conditie &amp; Energie'!B39="","",'Conditie &amp; Energie'!D39)</f>
      </c>
      <c r="E39" s="28">
        <f>IF('Conditie &amp; Energie'!B39="","",'Conditie &amp; Energie'!E39)</f>
      </c>
      <c r="F39" s="28">
        <f>IF('Conditie &amp; Energie'!B39="","",'Conditie &amp; Energie'!F39)</f>
      </c>
      <c r="G39" s="28">
        <f>IF('Conditie &amp; Energie'!B39="","",'Conditie &amp; Energie'!H39)</f>
      </c>
    </row>
    <row r="40" spans="1:7" x14ac:dyDescent="0.25">
      <c r="A40" s="28">
        <f>IF('Conditie &amp; Energie'!B40="","",'Conditie &amp; Energie'!A40)</f>
      </c>
      <c r="B40" s="28">
        <f>IF('Conditie &amp; Energie'!B40="","",'Conditie &amp; Energie'!B40)</f>
      </c>
      <c r="C40" s="28">
        <f>IF('Conditie &amp; Energie'!B40="","",'Conditie &amp; Energie'!C40)</f>
      </c>
      <c r="D40" s="28">
        <f>IF('Conditie &amp; Energie'!B40="","",'Conditie &amp; Energie'!D40)</f>
      </c>
      <c r="E40" s="28">
        <f>IF('Conditie &amp; Energie'!B40="","",'Conditie &amp; Energie'!E40)</f>
      </c>
      <c r="F40" s="28">
        <f>IF('Conditie &amp; Energie'!B40="","",'Conditie &amp; Energie'!F40)</f>
      </c>
      <c r="G40" s="28">
        <f>IF('Conditie &amp; Energie'!B40="","",'Conditie &amp; Energie'!H40)</f>
      </c>
    </row>
    <row r="41" spans="1:7" x14ac:dyDescent="0.25">
      <c r="A41" s="28">
        <f>IF('Conditie &amp; Energie'!B41="","",'Conditie &amp; Energie'!A41)</f>
      </c>
      <c r="B41" s="28">
        <f>IF('Conditie &amp; Energie'!B41="","",'Conditie &amp; Energie'!B41)</f>
      </c>
      <c r="C41" s="28">
        <f>IF('Conditie &amp; Energie'!B41="","",'Conditie &amp; Energie'!C41)</f>
      </c>
      <c r="D41" s="28">
        <f>IF('Conditie &amp; Energie'!B41="","",'Conditie &amp; Energie'!D41)</f>
      </c>
      <c r="E41" s="28">
        <f>IF('Conditie &amp; Energie'!B41="","",'Conditie &amp; Energie'!E41)</f>
      </c>
      <c r="F41" s="28">
        <f>IF('Conditie &amp; Energie'!B41="","",'Conditie &amp; Energie'!F41)</f>
      </c>
      <c r="G41" s="28">
        <f>IF('Conditie &amp; Energie'!B41="","",'Conditie &amp; Energie'!H41)</f>
      </c>
    </row>
    <row r="42" spans="1:7" x14ac:dyDescent="0.25">
      <c r="A42" s="28">
        <f>IF('Conditie &amp; Energie'!B42="","",'Conditie &amp; Energie'!A42)</f>
      </c>
      <c r="B42" s="28">
        <f>IF('Conditie &amp; Energie'!B42="","",'Conditie &amp; Energie'!B42)</f>
      </c>
      <c r="C42" s="28">
        <f>IF('Conditie &amp; Energie'!B42="","",'Conditie &amp; Energie'!C42)</f>
      </c>
      <c r="D42" s="28">
        <f>IF('Conditie &amp; Energie'!B42="","",'Conditie &amp; Energie'!D42)</f>
      </c>
      <c r="E42" s="28">
        <f>IF('Conditie &amp; Energie'!B42="","",'Conditie &amp; Energie'!E42)</f>
      </c>
      <c r="F42" s="28">
        <f>IF('Conditie &amp; Energie'!B42="","",'Conditie &amp; Energie'!F42)</f>
      </c>
      <c r="G42" s="28">
        <f>IF('Conditie &amp; Energie'!B42="","",'Conditie &amp; Energie'!H42)</f>
      </c>
    </row>
    <row r="43" spans="1:7" x14ac:dyDescent="0.25">
      <c r="A43" s="28">
        <f>IF('Conditie &amp; Energie'!B43="","",'Conditie &amp; Energie'!A43)</f>
      </c>
      <c r="B43" s="28">
        <f>IF('Conditie &amp; Energie'!B43="","",'Conditie &amp; Energie'!B43)</f>
      </c>
      <c r="C43" s="28">
        <f>IF('Conditie &amp; Energie'!B43="","",'Conditie &amp; Energie'!C43)</f>
      </c>
      <c r="D43" s="28">
        <f>IF('Conditie &amp; Energie'!B43="","",'Conditie &amp; Energie'!D43)</f>
      </c>
      <c r="E43" s="28">
        <f>IF('Conditie &amp; Energie'!B43="","",'Conditie &amp; Energie'!E43)</f>
      </c>
      <c r="F43" s="28">
        <f>IF('Conditie &amp; Energie'!B43="","",'Conditie &amp; Energie'!F43)</f>
      </c>
      <c r="G43" s="28">
        <f>IF('Conditie &amp; Energie'!B43="","",'Conditie &amp; Energie'!H43)</f>
      </c>
    </row>
    <row r="44" spans="1:7" x14ac:dyDescent="0.25">
      <c r="A44" s="28">
        <f>IF('Conditie &amp; Energie'!B44="","",'Conditie &amp; Energie'!A44)</f>
      </c>
      <c r="B44" s="28">
        <f>IF('Conditie &amp; Energie'!B44="","",'Conditie &amp; Energie'!B44)</f>
      </c>
      <c r="C44" s="28">
        <f>IF('Conditie &amp; Energie'!B44="","",'Conditie &amp; Energie'!C44)</f>
      </c>
      <c r="D44" s="28">
        <f>IF('Conditie &amp; Energie'!B44="","",'Conditie &amp; Energie'!D44)</f>
      </c>
      <c r="E44" s="28">
        <f>IF('Conditie &amp; Energie'!B44="","",'Conditie &amp; Energie'!E44)</f>
      </c>
      <c r="F44" s="28">
        <f>IF('Conditie &amp; Energie'!B44="","",'Conditie &amp; Energie'!F44)</f>
      </c>
      <c r="G44" s="28">
        <f>IF('Conditie &amp; Energie'!B44="","",'Conditie &amp; Energie'!H44)</f>
      </c>
    </row>
    <row r="45" spans="1:7" x14ac:dyDescent="0.25">
      <c r="A45" s="28">
        <f>IF('Conditie &amp; Energie'!B45="","",'Conditie &amp; Energie'!A45)</f>
      </c>
      <c r="B45" s="28">
        <f>IF('Conditie &amp; Energie'!B45="","",'Conditie &amp; Energie'!B45)</f>
      </c>
      <c r="C45" s="28">
        <f>IF('Conditie &amp; Energie'!B45="","",'Conditie &amp; Energie'!C45)</f>
      </c>
      <c r="D45" s="28">
        <f>IF('Conditie &amp; Energie'!B45="","",'Conditie &amp; Energie'!D45)</f>
      </c>
      <c r="E45" s="28">
        <f>IF('Conditie &amp; Energie'!B45="","",'Conditie &amp; Energie'!E45)</f>
      </c>
      <c r="F45" s="28">
        <f>IF('Conditie &amp; Energie'!B45="","",'Conditie &amp; Energie'!F45)</f>
      </c>
      <c r="G45" s="28">
        <f>IF('Conditie &amp; Energie'!B45="","",'Conditie &amp; Energie'!H45)</f>
      </c>
    </row>
    <row r="46" spans="1:7" x14ac:dyDescent="0.25">
      <c r="A46" s="28">
        <f>IF('Conditie &amp; Energie'!B46="","",'Conditie &amp; Energie'!A46)</f>
      </c>
      <c r="B46" s="28">
        <f>IF('Conditie &amp; Energie'!B46="","",'Conditie &amp; Energie'!B46)</f>
      </c>
      <c r="C46" s="28">
        <f>IF('Conditie &amp; Energie'!B46="","",'Conditie &amp; Energie'!C46)</f>
      </c>
      <c r="D46" s="28">
        <f>IF('Conditie &amp; Energie'!B46="","",'Conditie &amp; Energie'!D46)</f>
      </c>
      <c r="E46" s="28">
        <f>IF('Conditie &amp; Energie'!B46="","",'Conditie &amp; Energie'!E46)</f>
      </c>
      <c r="F46" s="28">
        <f>IF('Conditie &amp; Energie'!B46="","",'Conditie &amp; Energie'!F46)</f>
      </c>
      <c r="G46" s="28">
        <f>IF('Conditie &amp; Energie'!B46="","",'Conditie &amp; Energie'!H46)</f>
      </c>
    </row>
    <row r="47" spans="1:7" x14ac:dyDescent="0.25">
      <c r="A47" s="28">
        <f>IF('Conditie &amp; Energie'!B47="","",'Conditie &amp; Energie'!A47)</f>
      </c>
      <c r="B47" s="28">
        <f>IF('Conditie &amp; Energie'!B47="","",'Conditie &amp; Energie'!B47)</f>
      </c>
      <c r="C47" s="28">
        <f>IF('Conditie &amp; Energie'!B47="","",'Conditie &amp; Energie'!C47)</f>
      </c>
      <c r="D47" s="28">
        <f>IF('Conditie &amp; Energie'!B47="","",'Conditie &amp; Energie'!D47)</f>
      </c>
      <c r="E47" s="28">
        <f>IF('Conditie &amp; Energie'!B47="","",'Conditie &amp; Energie'!E47)</f>
      </c>
      <c r="F47" s="28">
        <f>IF('Conditie &amp; Energie'!B47="","",'Conditie &amp; Energie'!F47)</f>
      </c>
      <c r="G47" s="28">
        <f>IF('Conditie &amp; Energie'!B47="","",'Conditie &amp; Energie'!H47)</f>
      </c>
    </row>
    <row r="48" spans="1:7" x14ac:dyDescent="0.25">
      <c r="A48" s="28">
        <f>IF('Conditie &amp; Energie'!B48="","",'Conditie &amp; Energie'!A48)</f>
      </c>
      <c r="B48" s="28">
        <f>IF('Conditie &amp; Energie'!B48="","",'Conditie &amp; Energie'!B48)</f>
      </c>
      <c r="C48" s="28">
        <f>IF('Conditie &amp; Energie'!B48="","",'Conditie &amp; Energie'!C48)</f>
      </c>
      <c r="D48" s="28">
        <f>IF('Conditie &amp; Energie'!B48="","",'Conditie &amp; Energie'!D48)</f>
      </c>
      <c r="E48" s="28">
        <f>IF('Conditie &amp; Energie'!B48="","",'Conditie &amp; Energie'!E48)</f>
      </c>
      <c r="F48" s="28">
        <f>IF('Conditie &amp; Energie'!B48="","",'Conditie &amp; Energie'!F48)</f>
      </c>
      <c r="G48" s="28">
        <f>IF('Conditie &amp; Energie'!B48="","",'Conditie &amp; Energie'!H48)</f>
      </c>
    </row>
    <row r="49" spans="1:7" x14ac:dyDescent="0.25">
      <c r="A49" s="28">
        <f>IF('Conditie &amp; Energie'!B49="","",'Conditie &amp; Energie'!A49)</f>
      </c>
      <c r="B49" s="28">
        <f>IF('Conditie &amp; Energie'!B49="","",'Conditie &amp; Energie'!B49)</f>
      </c>
      <c r="C49" s="28">
        <f>IF('Conditie &amp; Energie'!B49="","",'Conditie &amp; Energie'!C49)</f>
      </c>
      <c r="D49" s="28">
        <f>IF('Conditie &amp; Energie'!B49="","",'Conditie &amp; Energie'!D49)</f>
      </c>
      <c r="E49" s="28">
        <f>IF('Conditie &amp; Energie'!B49="","",'Conditie &amp; Energie'!E49)</f>
      </c>
      <c r="F49" s="28">
        <f>IF('Conditie &amp; Energie'!B49="","",'Conditie &amp; Energie'!F49)</f>
      </c>
      <c r="G49" s="28">
        <f>IF('Conditie &amp; Energie'!B49="","",'Conditie &amp; Energie'!H49)</f>
      </c>
    </row>
    <row r="50" spans="1:7" x14ac:dyDescent="0.25">
      <c r="A50" s="28">
        <f>IF('Conditie &amp; Energie'!B50="","",'Conditie &amp; Energie'!A50)</f>
      </c>
      <c r="B50" s="28">
        <f>IF('Conditie &amp; Energie'!B50="","",'Conditie &amp; Energie'!B50)</f>
      </c>
      <c r="C50" s="28">
        <f>IF('Conditie &amp; Energie'!B50="","",'Conditie &amp; Energie'!C50)</f>
      </c>
      <c r="D50" s="28">
        <f>IF('Conditie &amp; Energie'!B50="","",'Conditie &amp; Energie'!D50)</f>
      </c>
      <c r="E50" s="28">
        <f>IF('Conditie &amp; Energie'!B50="","",'Conditie &amp; Energie'!E50)</f>
      </c>
      <c r="F50" s="28">
        <f>IF('Conditie &amp; Energie'!B50="","",'Conditie &amp; Energie'!F50)</f>
      </c>
      <c r="G50" s="28">
        <f>IF('Conditie &amp; Energie'!B50="","",'Conditie &amp; Energie'!H50)</f>
      </c>
    </row>
    <row r="51" spans="1:7" x14ac:dyDescent="0.25">
      <c r="A51" s="28">
        <f>IF('Conditie &amp; Energie'!B51="","",'Conditie &amp; Energie'!A51)</f>
      </c>
      <c r="B51" s="28">
        <f>IF('Conditie &amp; Energie'!B51="","",'Conditie &amp; Energie'!B51)</f>
      </c>
      <c r="C51" s="28">
        <f>IF('Conditie &amp; Energie'!B51="","",'Conditie &amp; Energie'!C51)</f>
      </c>
      <c r="D51" s="28">
        <f>IF('Conditie &amp; Energie'!B51="","",'Conditie &amp; Energie'!D51)</f>
      </c>
      <c r="E51" s="28">
        <f>IF('Conditie &amp; Energie'!B51="","",'Conditie &amp; Energie'!E51)</f>
      </c>
      <c r="F51" s="28">
        <f>IF('Conditie &amp; Energie'!B51="","",'Conditie &amp; Energie'!F51)</f>
      </c>
      <c r="G51" s="28">
        <f>IF('Conditie &amp; Energie'!B51="","",'Conditie &amp; Energie'!H51)</f>
      </c>
    </row>
    <row r="52" spans="1:7" x14ac:dyDescent="0.25">
      <c r="A52" s="28">
        <f>IF('Conditie &amp; Energie'!B52="","",'Conditie &amp; Energie'!A52)</f>
      </c>
      <c r="B52" s="28">
        <f>IF('Conditie &amp; Energie'!B52="","",'Conditie &amp; Energie'!B52)</f>
      </c>
      <c r="C52" s="28">
        <f>IF('Conditie &amp; Energie'!B52="","",'Conditie &amp; Energie'!C52)</f>
      </c>
      <c r="D52" s="28">
        <f>IF('Conditie &amp; Energie'!B52="","",'Conditie &amp; Energie'!D52)</f>
      </c>
      <c r="E52" s="28">
        <f>IF('Conditie &amp; Energie'!B52="","",'Conditie &amp; Energie'!E52)</f>
      </c>
      <c r="F52" s="28">
        <f>IF('Conditie &amp; Energie'!B52="","",'Conditie &amp; Energie'!F52)</f>
      </c>
      <c r="G52" s="28">
        <f>IF('Conditie &amp; Energie'!B52="","",'Conditie &amp; Energie'!H52)</f>
      </c>
    </row>
    <row r="53" spans="1:7" x14ac:dyDescent="0.25">
      <c r="A53" s="28">
        <f>IF('Conditie &amp; Energie'!B53="","",'Conditie &amp; Energie'!A53)</f>
      </c>
      <c r="B53" s="28">
        <f>IF('Conditie &amp; Energie'!B53="","",'Conditie &amp; Energie'!B53)</f>
      </c>
      <c r="C53" s="28">
        <f>IF('Conditie &amp; Energie'!B53="","",'Conditie &amp; Energie'!C53)</f>
      </c>
      <c r="D53" s="28">
        <f>IF('Conditie &amp; Energie'!B53="","",'Conditie &amp; Energie'!D53)</f>
      </c>
      <c r="E53" s="28">
        <f>IF('Conditie &amp; Energie'!B53="","",'Conditie &amp; Energie'!E53)</f>
      </c>
      <c r="F53" s="28">
        <f>IF('Conditie &amp; Energie'!B53="","",'Conditie &amp; Energie'!F53)</f>
      </c>
      <c r="G53" s="28">
        <f>IF('Conditie &amp; Energie'!B53="","",'Conditie &amp; Energie'!H53)</f>
      </c>
    </row>
    <row r="55" spans="1:7" x14ac:dyDescent="0.25">
      <c r="A55" s="40" t="s">
        <v>186</v>
      </c>
      <c r="B55" s="40"/>
      <c r="C55" s="40"/>
      <c r="D55" s="40"/>
      <c r="E55" s="40"/>
      <c r="F55" s="40"/>
      <c r="G55" s="40"/>
    </row>
    <row r="56" spans="2:3" x14ac:dyDescent="0.25">
      <c r="B56" s="34" t="s">
        <v>187</v>
      </c>
      <c r="C56" s="25">
        <f>COUNTIF('Conditie &amp; Energie'!C4:C53,1)</f>
      </c>
    </row>
    <row r="57" spans="2:3" x14ac:dyDescent="0.25">
      <c r="B57" s="34" t="s">
        <v>188</v>
      </c>
      <c r="C57" s="25">
        <f>COUNTIF('Conditie &amp; Energie'!C4:C53,2)</f>
      </c>
    </row>
    <row r="58" spans="2:3" x14ac:dyDescent="0.25">
      <c r="B58" s="34" t="s">
        <v>189</v>
      </c>
      <c r="C58" s="25">
        <f>COUNTIF('Conditie &amp; Energie'!C4:C53,3)</f>
      </c>
    </row>
    <row r="59" spans="2:3" x14ac:dyDescent="0.25">
      <c r="B59" s="34" t="s">
        <v>190</v>
      </c>
      <c r="C59" s="25">
        <f>COUNTIF('Conditie &amp; Energie'!C4:C53,4)</f>
      </c>
    </row>
    <row r="60" spans="2:3" x14ac:dyDescent="0.25">
      <c r="B60" s="34" t="s">
        <v>191</v>
      </c>
      <c r="C60" s="25">
        <f>COUNTIF('Conditie &amp; Energie'!C4:C53,5)</f>
      </c>
    </row>
    <row r="61" spans="2:3" x14ac:dyDescent="0.25">
      <c r="B61" s="34" t="s">
        <v>192</v>
      </c>
      <c r="C61" s="25">
        <f>COUNTIF('Conditie &amp; Energie'!C4:C53,6)</f>
      </c>
    </row>
    <row r="63" spans="2:3" x14ac:dyDescent="0.25">
      <c r="B63" s="25" t="s">
        <v>193</v>
      </c>
      <c r="C63" s="43">
        <f>IFERROR(AVERAGE('Conditie &amp; Energie'!C4:C53),"")</f>
      </c>
    </row>
    <row r="65" spans="1:7" x14ac:dyDescent="0.25">
      <c r="A65" s="44" t="s">
        <v>194</v>
      </c>
      <c r="B65" s="44"/>
      <c r="C65" s="44"/>
      <c r="D65" s="44"/>
      <c r="E65" s="44"/>
      <c r="F65" s="44"/>
      <c r="G65" s="44"/>
    </row>
    <row r="66" spans="2:3" x14ac:dyDescent="0.25">
      <c r="B66" s="28">
        <f>IF(AND('Conditie &amp; Energie'!C4&gt;=4,'Conditie &amp; Energie'!B4&lt;&gt;""),'Conditie &amp; Energie'!B4,"")</f>
      </c>
      <c r="C66" s="28">
        <f>IF(AND('Conditie &amp; Energie'!C4&gt;=4,'Conditie &amp; Energie'!B4&lt;&gt;""),'Conditie &amp; Energie'!C4,"")</f>
      </c>
    </row>
    <row r="67" spans="2:3" x14ac:dyDescent="0.25">
      <c r="B67" s="28">
        <f>IF(AND('Conditie &amp; Energie'!C5&gt;=4,'Conditie &amp; Energie'!B5&lt;&gt;""),'Conditie &amp; Energie'!B5,"")</f>
      </c>
      <c r="C67" s="28">
        <f>IF(AND('Conditie &amp; Energie'!C5&gt;=4,'Conditie &amp; Energie'!B5&lt;&gt;""),'Conditie &amp; Energie'!C5,"")</f>
      </c>
    </row>
    <row r="68" spans="2:3" x14ac:dyDescent="0.25">
      <c r="B68" s="28">
        <f>IF(AND('Conditie &amp; Energie'!C6&gt;=4,'Conditie &amp; Energie'!B6&lt;&gt;""),'Conditie &amp; Energie'!B6,"")</f>
      </c>
      <c r="C68" s="28">
        <f>IF(AND('Conditie &amp; Energie'!C6&gt;=4,'Conditie &amp; Energie'!B6&lt;&gt;""),'Conditie &amp; Energie'!C6,"")</f>
      </c>
    </row>
    <row r="69" spans="2:3" x14ac:dyDescent="0.25">
      <c r="B69" s="28">
        <f>IF(AND('Conditie &amp; Energie'!C7&gt;=4,'Conditie &amp; Energie'!B7&lt;&gt;""),'Conditie &amp; Energie'!B7,"")</f>
      </c>
      <c r="C69" s="28">
        <f>IF(AND('Conditie &amp; Energie'!C7&gt;=4,'Conditie &amp; Energie'!B7&lt;&gt;""),'Conditie &amp; Energie'!C7,"")</f>
      </c>
    </row>
    <row r="70" spans="2:3" x14ac:dyDescent="0.25">
      <c r="B70" s="28">
        <f>IF(AND('Conditie &amp; Energie'!C8&gt;=4,'Conditie &amp; Energie'!B8&lt;&gt;""),'Conditie &amp; Energie'!B8,"")</f>
      </c>
      <c r="C70" s="28">
        <f>IF(AND('Conditie &amp; Energie'!C8&gt;=4,'Conditie &amp; Energie'!B8&lt;&gt;""),'Conditie &amp; Energie'!C8,"")</f>
      </c>
    </row>
    <row r="71" spans="2:3" x14ac:dyDescent="0.25">
      <c r="B71" s="28">
        <f>IF(AND('Conditie &amp; Energie'!C9&gt;=4,'Conditie &amp; Energie'!B9&lt;&gt;""),'Conditie &amp; Energie'!B9,"")</f>
      </c>
      <c r="C71" s="28">
        <f>IF(AND('Conditie &amp; Energie'!C9&gt;=4,'Conditie &amp; Energie'!B9&lt;&gt;""),'Conditie &amp; Energie'!C9,"")</f>
      </c>
    </row>
    <row r="72" spans="2:3" x14ac:dyDescent="0.25">
      <c r="B72" s="28">
        <f>IF(AND('Conditie &amp; Energie'!C10&gt;=4,'Conditie &amp; Energie'!B10&lt;&gt;""),'Conditie &amp; Energie'!B10,"")</f>
      </c>
      <c r="C72" s="28">
        <f>IF(AND('Conditie &amp; Energie'!C10&gt;=4,'Conditie &amp; Energie'!B10&lt;&gt;""),'Conditie &amp; Energie'!C10,"")</f>
      </c>
    </row>
    <row r="73" spans="2:3" x14ac:dyDescent="0.25">
      <c r="B73" s="28">
        <f>IF(AND('Conditie &amp; Energie'!C11&gt;=4,'Conditie &amp; Energie'!B11&lt;&gt;""),'Conditie &amp; Energie'!B11,"")</f>
      </c>
      <c r="C73" s="28">
        <f>IF(AND('Conditie &amp; Energie'!C11&gt;=4,'Conditie &amp; Energie'!B11&lt;&gt;""),'Conditie &amp; Energie'!C11,"")</f>
      </c>
    </row>
    <row r="74" spans="2:3" x14ac:dyDescent="0.25">
      <c r="B74" s="28">
        <f>IF(AND('Conditie &amp; Energie'!C12&gt;=4,'Conditie &amp; Energie'!B12&lt;&gt;""),'Conditie &amp; Energie'!B12,"")</f>
      </c>
      <c r="C74" s="28">
        <f>IF(AND('Conditie &amp; Energie'!C12&gt;=4,'Conditie &amp; Energie'!B12&lt;&gt;""),'Conditie &amp; Energie'!C12,"")</f>
      </c>
    </row>
    <row r="75" spans="2:3" x14ac:dyDescent="0.25">
      <c r="B75" s="28">
        <f>IF(AND('Conditie &amp; Energie'!C13&gt;=4,'Conditie &amp; Energie'!B13&lt;&gt;""),'Conditie &amp; Energie'!B13,"")</f>
      </c>
      <c r="C75" s="28">
        <f>IF(AND('Conditie &amp; Energie'!C13&gt;=4,'Conditie &amp; Energie'!B13&lt;&gt;""),'Conditie &amp; Energie'!C13,"")</f>
      </c>
    </row>
  </sheetData>
  <mergeCells count="4">
    <mergeCell ref="A1:G1"/>
    <mergeCell ref="A2:G2"/>
    <mergeCell ref="A55:G55"/>
    <mergeCell ref="A65:G65"/>
  </mergeCells>
  <pageSetup paperSize="9" orientation="landscape" fitToWidth="1" fitToHeight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I53"/>
  <sheetFormatPr defaultRowHeight="15" outlineLevelRow="0" outlineLevelCol="0" x14ac:dyDescent="55"/>
  <cols>
    <col min="1" max="1" width="6" customWidth="1"/>
    <col min="2" max="2" width="28" customWidth="1"/>
    <col min="3" max="8" width="14" customWidth="1"/>
    <col min="9" max="9" width="16" customWidth="1"/>
  </cols>
  <sheetData>
    <row r="1" ht="36" customHeight="1" spans="1:9" x14ac:dyDescent="0.25">
      <c r="A1" s="18" t="s">
        <v>195</v>
      </c>
      <c r="B1" s="18"/>
      <c r="C1" s="18"/>
      <c r="D1" s="18"/>
      <c r="E1" s="18"/>
      <c r="F1" s="18"/>
      <c r="G1" s="18"/>
      <c r="H1" s="18"/>
      <c r="I1" s="18"/>
    </row>
    <row r="2" ht="24" customHeight="1" spans="1:9" x14ac:dyDescent="0.25">
      <c r="A2" s="19" t="s">
        <v>196</v>
      </c>
      <c r="B2" s="19"/>
      <c r="C2" s="19"/>
      <c r="D2" s="19"/>
      <c r="E2" s="19"/>
      <c r="F2" s="19"/>
      <c r="G2" s="19"/>
      <c r="H2" s="19"/>
      <c r="I2" s="19"/>
    </row>
    <row r="3" ht="28" customHeight="1" spans="1:9" x14ac:dyDescent="0.25">
      <c r="A3" s="20" t="s">
        <v>58</v>
      </c>
      <c r="B3" s="20" t="s">
        <v>59</v>
      </c>
      <c r="C3" s="20" t="s">
        <v>197</v>
      </c>
      <c r="D3" s="20" t="s">
        <v>198</v>
      </c>
      <c r="E3" s="20" t="s">
        <v>199</v>
      </c>
      <c r="F3" s="20" t="s">
        <v>200</v>
      </c>
      <c r="G3" s="20" t="s">
        <v>201</v>
      </c>
      <c r="H3" s="20" t="s">
        <v>86</v>
      </c>
      <c r="I3" s="20" t="s">
        <v>87</v>
      </c>
    </row>
    <row r="4" spans="1:9" x14ac:dyDescent="0.25">
      <c r="A4" s="28">
        <f>IF(Functioneel!B4="","",Functioneel!A4)</f>
      </c>
      <c r="B4" s="28">
        <f>IF(Functioneel!B4="","",Functioneel!B4)</f>
      </c>
      <c r="C4" s="28">
        <f>IF(Functioneel!B4="","",Functioneel!C4)</f>
      </c>
      <c r="D4" s="28">
        <f>IF(Functioneel!B4="","",Functioneel!D4)</f>
      </c>
      <c r="E4" s="28">
        <f>IF(Functioneel!B4="","",Functioneel!E4)</f>
      </c>
      <c r="F4" s="28">
        <f>IF(Functioneel!B4="","",Functioneel!F4)</f>
      </c>
      <c r="G4" s="28">
        <f>IF(Functioneel!B4="","",Functioneel!G4)</f>
      </c>
      <c r="H4" s="29">
        <f>IF(Functioneel!B4="","",Functioneel!H4)</f>
      </c>
      <c r="I4" s="28">
        <f>IF(Functioneel!B4="","",Functioneel!I4)</f>
      </c>
    </row>
    <row r="5" spans="1:9" x14ac:dyDescent="0.25">
      <c r="A5" s="28">
        <f>IF(Functioneel!B5="","",Functioneel!A5)</f>
      </c>
      <c r="B5" s="28">
        <f>IF(Functioneel!B5="","",Functioneel!B5)</f>
      </c>
      <c r="C5" s="28">
        <f>IF(Functioneel!B5="","",Functioneel!C5)</f>
      </c>
      <c r="D5" s="28">
        <f>IF(Functioneel!B5="","",Functioneel!D5)</f>
      </c>
      <c r="E5" s="28">
        <f>IF(Functioneel!B5="","",Functioneel!E5)</f>
      </c>
      <c r="F5" s="28">
        <f>IF(Functioneel!B5="","",Functioneel!F5)</f>
      </c>
      <c r="G5" s="28">
        <f>IF(Functioneel!B5="","",Functioneel!G5)</f>
      </c>
      <c r="H5" s="29">
        <f>IF(Functioneel!B5="","",Functioneel!H5)</f>
      </c>
      <c r="I5" s="28">
        <f>IF(Functioneel!B5="","",Functioneel!I5)</f>
      </c>
    </row>
    <row r="6" spans="1:9" x14ac:dyDescent="0.25">
      <c r="A6" s="28">
        <f>IF(Functioneel!B6="","",Functioneel!A6)</f>
      </c>
      <c r="B6" s="28">
        <f>IF(Functioneel!B6="","",Functioneel!B6)</f>
      </c>
      <c r="C6" s="28">
        <f>IF(Functioneel!B6="","",Functioneel!C6)</f>
      </c>
      <c r="D6" s="28">
        <f>IF(Functioneel!B6="","",Functioneel!D6)</f>
      </c>
      <c r="E6" s="28">
        <f>IF(Functioneel!B6="","",Functioneel!E6)</f>
      </c>
      <c r="F6" s="28">
        <f>IF(Functioneel!B6="","",Functioneel!F6)</f>
      </c>
      <c r="G6" s="28">
        <f>IF(Functioneel!B6="","",Functioneel!G6)</f>
      </c>
      <c r="H6" s="29">
        <f>IF(Functioneel!B6="","",Functioneel!H6)</f>
      </c>
      <c r="I6" s="28">
        <f>IF(Functioneel!B6="","",Functioneel!I6)</f>
      </c>
    </row>
    <row r="7" spans="1:9" x14ac:dyDescent="0.25">
      <c r="A7" s="28">
        <f>IF(Functioneel!B7="","",Functioneel!A7)</f>
      </c>
      <c r="B7" s="28">
        <f>IF(Functioneel!B7="","",Functioneel!B7)</f>
      </c>
      <c r="C7" s="28">
        <f>IF(Functioneel!B7="","",Functioneel!C7)</f>
      </c>
      <c r="D7" s="28">
        <f>IF(Functioneel!B7="","",Functioneel!D7)</f>
      </c>
      <c r="E7" s="28">
        <f>IF(Functioneel!B7="","",Functioneel!E7)</f>
      </c>
      <c r="F7" s="28">
        <f>IF(Functioneel!B7="","",Functioneel!F7)</f>
      </c>
      <c r="G7" s="28">
        <f>IF(Functioneel!B7="","",Functioneel!G7)</f>
      </c>
      <c r="H7" s="29">
        <f>IF(Functioneel!B7="","",Functioneel!H7)</f>
      </c>
      <c r="I7" s="28">
        <f>IF(Functioneel!B7="","",Functioneel!I7)</f>
      </c>
    </row>
    <row r="8" spans="1:9" x14ac:dyDescent="0.25">
      <c r="A8" s="28">
        <f>IF(Functioneel!B8="","",Functioneel!A8)</f>
      </c>
      <c r="B8" s="28">
        <f>IF(Functioneel!B8="","",Functioneel!B8)</f>
      </c>
      <c r="C8" s="28">
        <f>IF(Functioneel!B8="","",Functioneel!C8)</f>
      </c>
      <c r="D8" s="28">
        <f>IF(Functioneel!B8="","",Functioneel!D8)</f>
      </c>
      <c r="E8" s="28">
        <f>IF(Functioneel!B8="","",Functioneel!E8)</f>
      </c>
      <c r="F8" s="28">
        <f>IF(Functioneel!B8="","",Functioneel!F8)</f>
      </c>
      <c r="G8" s="28">
        <f>IF(Functioneel!B8="","",Functioneel!G8)</f>
      </c>
      <c r="H8" s="29">
        <f>IF(Functioneel!B8="","",Functioneel!H8)</f>
      </c>
      <c r="I8" s="28">
        <f>IF(Functioneel!B8="","",Functioneel!I8)</f>
      </c>
    </row>
    <row r="9" spans="1:9" x14ac:dyDescent="0.25">
      <c r="A9" s="28">
        <f>IF(Functioneel!B9="","",Functioneel!A9)</f>
      </c>
      <c r="B9" s="28">
        <f>IF(Functioneel!B9="","",Functioneel!B9)</f>
      </c>
      <c r="C9" s="28">
        <f>IF(Functioneel!B9="","",Functioneel!C9)</f>
      </c>
      <c r="D9" s="28">
        <f>IF(Functioneel!B9="","",Functioneel!D9)</f>
      </c>
      <c r="E9" s="28">
        <f>IF(Functioneel!B9="","",Functioneel!E9)</f>
      </c>
      <c r="F9" s="28">
        <f>IF(Functioneel!B9="","",Functioneel!F9)</f>
      </c>
      <c r="G9" s="28">
        <f>IF(Functioneel!B9="","",Functioneel!G9)</f>
      </c>
      <c r="H9" s="29">
        <f>IF(Functioneel!B9="","",Functioneel!H9)</f>
      </c>
      <c r="I9" s="28">
        <f>IF(Functioneel!B9="","",Functioneel!I9)</f>
      </c>
    </row>
    <row r="10" spans="1:9" x14ac:dyDescent="0.25">
      <c r="A10" s="28">
        <f>IF(Functioneel!B10="","",Functioneel!A10)</f>
      </c>
      <c r="B10" s="28">
        <f>IF(Functioneel!B10="","",Functioneel!B10)</f>
      </c>
      <c r="C10" s="28">
        <f>IF(Functioneel!B10="","",Functioneel!C10)</f>
      </c>
      <c r="D10" s="28">
        <f>IF(Functioneel!B10="","",Functioneel!D10)</f>
      </c>
      <c r="E10" s="28">
        <f>IF(Functioneel!B10="","",Functioneel!E10)</f>
      </c>
      <c r="F10" s="28">
        <f>IF(Functioneel!B10="","",Functioneel!F10)</f>
      </c>
      <c r="G10" s="28">
        <f>IF(Functioneel!B10="","",Functioneel!G10)</f>
      </c>
      <c r="H10" s="29">
        <f>IF(Functioneel!B10="","",Functioneel!H10)</f>
      </c>
      <c r="I10" s="28">
        <f>IF(Functioneel!B10="","",Functioneel!I10)</f>
      </c>
    </row>
    <row r="11" spans="1:9" x14ac:dyDescent="0.25">
      <c r="A11" s="28">
        <f>IF(Functioneel!B11="","",Functioneel!A11)</f>
      </c>
      <c r="B11" s="28">
        <f>IF(Functioneel!B11="","",Functioneel!B11)</f>
      </c>
      <c r="C11" s="28">
        <f>IF(Functioneel!B11="","",Functioneel!C11)</f>
      </c>
      <c r="D11" s="28">
        <f>IF(Functioneel!B11="","",Functioneel!D11)</f>
      </c>
      <c r="E11" s="28">
        <f>IF(Functioneel!B11="","",Functioneel!E11)</f>
      </c>
      <c r="F11" s="28">
        <f>IF(Functioneel!B11="","",Functioneel!F11)</f>
      </c>
      <c r="G11" s="28">
        <f>IF(Functioneel!B11="","",Functioneel!G11)</f>
      </c>
      <c r="H11" s="29">
        <f>IF(Functioneel!B11="","",Functioneel!H11)</f>
      </c>
      <c r="I11" s="28">
        <f>IF(Functioneel!B11="","",Functioneel!I11)</f>
      </c>
    </row>
    <row r="12" spans="1:9" x14ac:dyDescent="0.25">
      <c r="A12" s="28">
        <f>IF(Functioneel!B12="","",Functioneel!A12)</f>
      </c>
      <c r="B12" s="28">
        <f>IF(Functioneel!B12="","",Functioneel!B12)</f>
      </c>
      <c r="C12" s="28">
        <f>IF(Functioneel!B12="","",Functioneel!C12)</f>
      </c>
      <c r="D12" s="28">
        <f>IF(Functioneel!B12="","",Functioneel!D12)</f>
      </c>
      <c r="E12" s="28">
        <f>IF(Functioneel!B12="","",Functioneel!E12)</f>
      </c>
      <c r="F12" s="28">
        <f>IF(Functioneel!B12="","",Functioneel!F12)</f>
      </c>
      <c r="G12" s="28">
        <f>IF(Functioneel!B12="","",Functioneel!G12)</f>
      </c>
      <c r="H12" s="29">
        <f>IF(Functioneel!B12="","",Functioneel!H12)</f>
      </c>
      <c r="I12" s="28">
        <f>IF(Functioneel!B12="","",Functioneel!I12)</f>
      </c>
    </row>
    <row r="13" spans="1:9" x14ac:dyDescent="0.25">
      <c r="A13" s="28">
        <f>IF(Functioneel!B13="","",Functioneel!A13)</f>
      </c>
      <c r="B13" s="28">
        <f>IF(Functioneel!B13="","",Functioneel!B13)</f>
      </c>
      <c r="C13" s="28">
        <f>IF(Functioneel!B13="","",Functioneel!C13)</f>
      </c>
      <c r="D13" s="28">
        <f>IF(Functioneel!B13="","",Functioneel!D13)</f>
      </c>
      <c r="E13" s="28">
        <f>IF(Functioneel!B13="","",Functioneel!E13)</f>
      </c>
      <c r="F13" s="28">
        <f>IF(Functioneel!B13="","",Functioneel!F13)</f>
      </c>
      <c r="G13" s="28">
        <f>IF(Functioneel!B13="","",Functioneel!G13)</f>
      </c>
      <c r="H13" s="29">
        <f>IF(Functioneel!B13="","",Functioneel!H13)</f>
      </c>
      <c r="I13" s="28">
        <f>IF(Functioneel!B13="","",Functioneel!I13)</f>
      </c>
    </row>
    <row r="14" spans="1:9" x14ac:dyDescent="0.25">
      <c r="A14" s="28">
        <f>IF(Functioneel!B14="","",Functioneel!A14)</f>
      </c>
      <c r="B14" s="28">
        <f>IF(Functioneel!B14="","",Functioneel!B14)</f>
      </c>
      <c r="C14" s="28">
        <f>IF(Functioneel!B14="","",Functioneel!C14)</f>
      </c>
      <c r="D14" s="28">
        <f>IF(Functioneel!B14="","",Functioneel!D14)</f>
      </c>
      <c r="E14" s="28">
        <f>IF(Functioneel!B14="","",Functioneel!E14)</f>
      </c>
      <c r="F14" s="28">
        <f>IF(Functioneel!B14="","",Functioneel!F14)</f>
      </c>
      <c r="G14" s="28">
        <f>IF(Functioneel!B14="","",Functioneel!G14)</f>
      </c>
      <c r="H14" s="29">
        <f>IF(Functioneel!B14="","",Functioneel!H14)</f>
      </c>
      <c r="I14" s="28">
        <f>IF(Functioneel!B14="","",Functioneel!I14)</f>
      </c>
    </row>
    <row r="15" spans="1:9" x14ac:dyDescent="0.25">
      <c r="A15" s="28">
        <f>IF(Functioneel!B15="","",Functioneel!A15)</f>
      </c>
      <c r="B15" s="28">
        <f>IF(Functioneel!B15="","",Functioneel!B15)</f>
      </c>
      <c r="C15" s="28">
        <f>IF(Functioneel!B15="","",Functioneel!C15)</f>
      </c>
      <c r="D15" s="28">
        <f>IF(Functioneel!B15="","",Functioneel!D15)</f>
      </c>
      <c r="E15" s="28">
        <f>IF(Functioneel!B15="","",Functioneel!E15)</f>
      </c>
      <c r="F15" s="28">
        <f>IF(Functioneel!B15="","",Functioneel!F15)</f>
      </c>
      <c r="G15" s="28">
        <f>IF(Functioneel!B15="","",Functioneel!G15)</f>
      </c>
      <c r="H15" s="29">
        <f>IF(Functioneel!B15="","",Functioneel!H15)</f>
      </c>
      <c r="I15" s="28">
        <f>IF(Functioneel!B15="","",Functioneel!I15)</f>
      </c>
    </row>
    <row r="16" spans="1:9" x14ac:dyDescent="0.25">
      <c r="A16" s="28">
        <f>IF(Functioneel!B16="","",Functioneel!A16)</f>
      </c>
      <c r="B16" s="28">
        <f>IF(Functioneel!B16="","",Functioneel!B16)</f>
      </c>
      <c r="C16" s="28">
        <f>IF(Functioneel!B16="","",Functioneel!C16)</f>
      </c>
      <c r="D16" s="28">
        <f>IF(Functioneel!B16="","",Functioneel!D16)</f>
      </c>
      <c r="E16" s="28">
        <f>IF(Functioneel!B16="","",Functioneel!E16)</f>
      </c>
      <c r="F16" s="28">
        <f>IF(Functioneel!B16="","",Functioneel!F16)</f>
      </c>
      <c r="G16" s="28">
        <f>IF(Functioneel!B16="","",Functioneel!G16)</f>
      </c>
      <c r="H16" s="29">
        <f>IF(Functioneel!B16="","",Functioneel!H16)</f>
      </c>
      <c r="I16" s="28">
        <f>IF(Functioneel!B16="","",Functioneel!I16)</f>
      </c>
    </row>
    <row r="17" spans="1:9" x14ac:dyDescent="0.25">
      <c r="A17" s="28">
        <f>IF(Functioneel!B17="","",Functioneel!A17)</f>
      </c>
      <c r="B17" s="28">
        <f>IF(Functioneel!B17="","",Functioneel!B17)</f>
      </c>
      <c r="C17" s="28">
        <f>IF(Functioneel!B17="","",Functioneel!C17)</f>
      </c>
      <c r="D17" s="28">
        <f>IF(Functioneel!B17="","",Functioneel!D17)</f>
      </c>
      <c r="E17" s="28">
        <f>IF(Functioneel!B17="","",Functioneel!E17)</f>
      </c>
      <c r="F17" s="28">
        <f>IF(Functioneel!B17="","",Functioneel!F17)</f>
      </c>
      <c r="G17" s="28">
        <f>IF(Functioneel!B17="","",Functioneel!G17)</f>
      </c>
      <c r="H17" s="29">
        <f>IF(Functioneel!B17="","",Functioneel!H17)</f>
      </c>
      <c r="I17" s="28">
        <f>IF(Functioneel!B17="","",Functioneel!I17)</f>
      </c>
    </row>
    <row r="18" spans="1:9" x14ac:dyDescent="0.25">
      <c r="A18" s="28">
        <f>IF(Functioneel!B18="","",Functioneel!A18)</f>
      </c>
      <c r="B18" s="28">
        <f>IF(Functioneel!B18="","",Functioneel!B18)</f>
      </c>
      <c r="C18" s="28">
        <f>IF(Functioneel!B18="","",Functioneel!C18)</f>
      </c>
      <c r="D18" s="28">
        <f>IF(Functioneel!B18="","",Functioneel!D18)</f>
      </c>
      <c r="E18" s="28">
        <f>IF(Functioneel!B18="","",Functioneel!E18)</f>
      </c>
      <c r="F18" s="28">
        <f>IF(Functioneel!B18="","",Functioneel!F18)</f>
      </c>
      <c r="G18" s="28">
        <f>IF(Functioneel!B18="","",Functioneel!G18)</f>
      </c>
      <c r="H18" s="29">
        <f>IF(Functioneel!B18="","",Functioneel!H18)</f>
      </c>
      <c r="I18" s="28">
        <f>IF(Functioneel!B18="","",Functioneel!I18)</f>
      </c>
    </row>
    <row r="19" spans="1:9" x14ac:dyDescent="0.25">
      <c r="A19" s="28">
        <f>IF(Functioneel!B19="","",Functioneel!A19)</f>
      </c>
      <c r="B19" s="28">
        <f>IF(Functioneel!B19="","",Functioneel!B19)</f>
      </c>
      <c r="C19" s="28">
        <f>IF(Functioneel!B19="","",Functioneel!C19)</f>
      </c>
      <c r="D19" s="28">
        <f>IF(Functioneel!B19="","",Functioneel!D19)</f>
      </c>
      <c r="E19" s="28">
        <f>IF(Functioneel!B19="","",Functioneel!E19)</f>
      </c>
      <c r="F19" s="28">
        <f>IF(Functioneel!B19="","",Functioneel!F19)</f>
      </c>
      <c r="G19" s="28">
        <f>IF(Functioneel!B19="","",Functioneel!G19)</f>
      </c>
      <c r="H19" s="29">
        <f>IF(Functioneel!B19="","",Functioneel!H19)</f>
      </c>
      <c r="I19" s="28">
        <f>IF(Functioneel!B19="","",Functioneel!I19)</f>
      </c>
    </row>
    <row r="20" spans="1:9" x14ac:dyDescent="0.25">
      <c r="A20" s="28">
        <f>IF(Functioneel!B20="","",Functioneel!A20)</f>
      </c>
      <c r="B20" s="28">
        <f>IF(Functioneel!B20="","",Functioneel!B20)</f>
      </c>
      <c r="C20" s="28">
        <f>IF(Functioneel!B20="","",Functioneel!C20)</f>
      </c>
      <c r="D20" s="28">
        <f>IF(Functioneel!B20="","",Functioneel!D20)</f>
      </c>
      <c r="E20" s="28">
        <f>IF(Functioneel!B20="","",Functioneel!E20)</f>
      </c>
      <c r="F20" s="28">
        <f>IF(Functioneel!B20="","",Functioneel!F20)</f>
      </c>
      <c r="G20" s="28">
        <f>IF(Functioneel!B20="","",Functioneel!G20)</f>
      </c>
      <c r="H20" s="29">
        <f>IF(Functioneel!B20="","",Functioneel!H20)</f>
      </c>
      <c r="I20" s="28">
        <f>IF(Functioneel!B20="","",Functioneel!I20)</f>
      </c>
    </row>
    <row r="21" spans="1:9" x14ac:dyDescent="0.25">
      <c r="A21" s="28">
        <f>IF(Functioneel!B21="","",Functioneel!A21)</f>
      </c>
      <c r="B21" s="28">
        <f>IF(Functioneel!B21="","",Functioneel!B21)</f>
      </c>
      <c r="C21" s="28">
        <f>IF(Functioneel!B21="","",Functioneel!C21)</f>
      </c>
      <c r="D21" s="28">
        <f>IF(Functioneel!B21="","",Functioneel!D21)</f>
      </c>
      <c r="E21" s="28">
        <f>IF(Functioneel!B21="","",Functioneel!E21)</f>
      </c>
      <c r="F21" s="28">
        <f>IF(Functioneel!B21="","",Functioneel!F21)</f>
      </c>
      <c r="G21" s="28">
        <f>IF(Functioneel!B21="","",Functioneel!G21)</f>
      </c>
      <c r="H21" s="29">
        <f>IF(Functioneel!B21="","",Functioneel!H21)</f>
      </c>
      <c r="I21" s="28">
        <f>IF(Functioneel!B21="","",Functioneel!I21)</f>
      </c>
    </row>
    <row r="22" spans="1:9" x14ac:dyDescent="0.25">
      <c r="A22" s="28">
        <f>IF(Functioneel!B22="","",Functioneel!A22)</f>
      </c>
      <c r="B22" s="28">
        <f>IF(Functioneel!B22="","",Functioneel!B22)</f>
      </c>
      <c r="C22" s="28">
        <f>IF(Functioneel!B22="","",Functioneel!C22)</f>
      </c>
      <c r="D22" s="28">
        <f>IF(Functioneel!B22="","",Functioneel!D22)</f>
      </c>
      <c r="E22" s="28">
        <f>IF(Functioneel!B22="","",Functioneel!E22)</f>
      </c>
      <c r="F22" s="28">
        <f>IF(Functioneel!B22="","",Functioneel!F22)</f>
      </c>
      <c r="G22" s="28">
        <f>IF(Functioneel!B22="","",Functioneel!G22)</f>
      </c>
      <c r="H22" s="29">
        <f>IF(Functioneel!B22="","",Functioneel!H22)</f>
      </c>
      <c r="I22" s="28">
        <f>IF(Functioneel!B22="","",Functioneel!I22)</f>
      </c>
    </row>
    <row r="23" spans="1:9" x14ac:dyDescent="0.25">
      <c r="A23" s="28">
        <f>IF(Functioneel!B23="","",Functioneel!A23)</f>
      </c>
      <c r="B23" s="28">
        <f>IF(Functioneel!B23="","",Functioneel!B23)</f>
      </c>
      <c r="C23" s="28">
        <f>IF(Functioneel!B23="","",Functioneel!C23)</f>
      </c>
      <c r="D23" s="28">
        <f>IF(Functioneel!B23="","",Functioneel!D23)</f>
      </c>
      <c r="E23" s="28">
        <f>IF(Functioneel!B23="","",Functioneel!E23)</f>
      </c>
      <c r="F23" s="28">
        <f>IF(Functioneel!B23="","",Functioneel!F23)</f>
      </c>
      <c r="G23" s="28">
        <f>IF(Functioneel!B23="","",Functioneel!G23)</f>
      </c>
      <c r="H23" s="29">
        <f>IF(Functioneel!B23="","",Functioneel!H23)</f>
      </c>
      <c r="I23" s="28">
        <f>IF(Functioneel!B23="","",Functioneel!I23)</f>
      </c>
    </row>
    <row r="24" spans="1:9" x14ac:dyDescent="0.25">
      <c r="A24" s="28">
        <f>IF(Functioneel!B24="","",Functioneel!A24)</f>
      </c>
      <c r="B24" s="28">
        <f>IF(Functioneel!B24="","",Functioneel!B24)</f>
      </c>
      <c r="C24" s="28">
        <f>IF(Functioneel!B24="","",Functioneel!C24)</f>
      </c>
      <c r="D24" s="28">
        <f>IF(Functioneel!B24="","",Functioneel!D24)</f>
      </c>
      <c r="E24" s="28">
        <f>IF(Functioneel!B24="","",Functioneel!E24)</f>
      </c>
      <c r="F24" s="28">
        <f>IF(Functioneel!B24="","",Functioneel!F24)</f>
      </c>
      <c r="G24" s="28">
        <f>IF(Functioneel!B24="","",Functioneel!G24)</f>
      </c>
      <c r="H24" s="29">
        <f>IF(Functioneel!B24="","",Functioneel!H24)</f>
      </c>
      <c r="I24" s="28">
        <f>IF(Functioneel!B24="","",Functioneel!I24)</f>
      </c>
    </row>
    <row r="25" spans="1:9" x14ac:dyDescent="0.25">
      <c r="A25" s="28">
        <f>IF(Functioneel!B25="","",Functioneel!A25)</f>
      </c>
      <c r="B25" s="28">
        <f>IF(Functioneel!B25="","",Functioneel!B25)</f>
      </c>
      <c r="C25" s="28">
        <f>IF(Functioneel!B25="","",Functioneel!C25)</f>
      </c>
      <c r="D25" s="28">
        <f>IF(Functioneel!B25="","",Functioneel!D25)</f>
      </c>
      <c r="E25" s="28">
        <f>IF(Functioneel!B25="","",Functioneel!E25)</f>
      </c>
      <c r="F25" s="28">
        <f>IF(Functioneel!B25="","",Functioneel!F25)</f>
      </c>
      <c r="G25" s="28">
        <f>IF(Functioneel!B25="","",Functioneel!G25)</f>
      </c>
      <c r="H25" s="29">
        <f>IF(Functioneel!B25="","",Functioneel!H25)</f>
      </c>
      <c r="I25" s="28">
        <f>IF(Functioneel!B25="","",Functioneel!I25)</f>
      </c>
    </row>
    <row r="26" spans="1:9" x14ac:dyDescent="0.25">
      <c r="A26" s="28">
        <f>IF(Functioneel!B26="","",Functioneel!A26)</f>
      </c>
      <c r="B26" s="28">
        <f>IF(Functioneel!B26="","",Functioneel!B26)</f>
      </c>
      <c r="C26" s="28">
        <f>IF(Functioneel!B26="","",Functioneel!C26)</f>
      </c>
      <c r="D26" s="28">
        <f>IF(Functioneel!B26="","",Functioneel!D26)</f>
      </c>
      <c r="E26" s="28">
        <f>IF(Functioneel!B26="","",Functioneel!E26)</f>
      </c>
      <c r="F26" s="28">
        <f>IF(Functioneel!B26="","",Functioneel!F26)</f>
      </c>
      <c r="G26" s="28">
        <f>IF(Functioneel!B26="","",Functioneel!G26)</f>
      </c>
      <c r="H26" s="29">
        <f>IF(Functioneel!B26="","",Functioneel!H26)</f>
      </c>
      <c r="I26" s="28">
        <f>IF(Functioneel!B26="","",Functioneel!I26)</f>
      </c>
    </row>
    <row r="27" spans="1:9" x14ac:dyDescent="0.25">
      <c r="A27" s="28">
        <f>IF(Functioneel!B27="","",Functioneel!A27)</f>
      </c>
      <c r="B27" s="28">
        <f>IF(Functioneel!B27="","",Functioneel!B27)</f>
      </c>
      <c r="C27" s="28">
        <f>IF(Functioneel!B27="","",Functioneel!C27)</f>
      </c>
      <c r="D27" s="28">
        <f>IF(Functioneel!B27="","",Functioneel!D27)</f>
      </c>
      <c r="E27" s="28">
        <f>IF(Functioneel!B27="","",Functioneel!E27)</f>
      </c>
      <c r="F27" s="28">
        <f>IF(Functioneel!B27="","",Functioneel!F27)</f>
      </c>
      <c r="G27" s="28">
        <f>IF(Functioneel!B27="","",Functioneel!G27)</f>
      </c>
      <c r="H27" s="29">
        <f>IF(Functioneel!B27="","",Functioneel!H27)</f>
      </c>
      <c r="I27" s="28">
        <f>IF(Functioneel!B27="","",Functioneel!I27)</f>
      </c>
    </row>
    <row r="28" spans="1:9" x14ac:dyDescent="0.25">
      <c r="A28" s="28">
        <f>IF(Functioneel!B28="","",Functioneel!A28)</f>
      </c>
      <c r="B28" s="28">
        <f>IF(Functioneel!B28="","",Functioneel!B28)</f>
      </c>
      <c r="C28" s="28">
        <f>IF(Functioneel!B28="","",Functioneel!C28)</f>
      </c>
      <c r="D28" s="28">
        <f>IF(Functioneel!B28="","",Functioneel!D28)</f>
      </c>
      <c r="E28" s="28">
        <f>IF(Functioneel!B28="","",Functioneel!E28)</f>
      </c>
      <c r="F28" s="28">
        <f>IF(Functioneel!B28="","",Functioneel!F28)</f>
      </c>
      <c r="G28" s="28">
        <f>IF(Functioneel!B28="","",Functioneel!G28)</f>
      </c>
      <c r="H28" s="29">
        <f>IF(Functioneel!B28="","",Functioneel!H28)</f>
      </c>
      <c r="I28" s="28">
        <f>IF(Functioneel!B28="","",Functioneel!I28)</f>
      </c>
    </row>
    <row r="29" spans="1:9" x14ac:dyDescent="0.25">
      <c r="A29" s="28">
        <f>IF(Functioneel!B29="","",Functioneel!A29)</f>
      </c>
      <c r="B29" s="28">
        <f>IF(Functioneel!B29="","",Functioneel!B29)</f>
      </c>
      <c r="C29" s="28">
        <f>IF(Functioneel!B29="","",Functioneel!C29)</f>
      </c>
      <c r="D29" s="28">
        <f>IF(Functioneel!B29="","",Functioneel!D29)</f>
      </c>
      <c r="E29" s="28">
        <f>IF(Functioneel!B29="","",Functioneel!E29)</f>
      </c>
      <c r="F29" s="28">
        <f>IF(Functioneel!B29="","",Functioneel!F29)</f>
      </c>
      <c r="G29" s="28">
        <f>IF(Functioneel!B29="","",Functioneel!G29)</f>
      </c>
      <c r="H29" s="29">
        <f>IF(Functioneel!B29="","",Functioneel!H29)</f>
      </c>
      <c r="I29" s="28">
        <f>IF(Functioneel!B29="","",Functioneel!I29)</f>
      </c>
    </row>
    <row r="30" spans="1:9" x14ac:dyDescent="0.25">
      <c r="A30" s="28">
        <f>IF(Functioneel!B30="","",Functioneel!A30)</f>
      </c>
      <c r="B30" s="28">
        <f>IF(Functioneel!B30="","",Functioneel!B30)</f>
      </c>
      <c r="C30" s="28">
        <f>IF(Functioneel!B30="","",Functioneel!C30)</f>
      </c>
      <c r="D30" s="28">
        <f>IF(Functioneel!B30="","",Functioneel!D30)</f>
      </c>
      <c r="E30" s="28">
        <f>IF(Functioneel!B30="","",Functioneel!E30)</f>
      </c>
      <c r="F30" s="28">
        <f>IF(Functioneel!B30="","",Functioneel!F30)</f>
      </c>
      <c r="G30" s="28">
        <f>IF(Functioneel!B30="","",Functioneel!G30)</f>
      </c>
      <c r="H30" s="29">
        <f>IF(Functioneel!B30="","",Functioneel!H30)</f>
      </c>
      <c r="I30" s="28">
        <f>IF(Functioneel!B30="","",Functioneel!I30)</f>
      </c>
    </row>
    <row r="31" spans="1:9" x14ac:dyDescent="0.25">
      <c r="A31" s="28">
        <f>IF(Functioneel!B31="","",Functioneel!A31)</f>
      </c>
      <c r="B31" s="28">
        <f>IF(Functioneel!B31="","",Functioneel!B31)</f>
      </c>
      <c r="C31" s="28">
        <f>IF(Functioneel!B31="","",Functioneel!C31)</f>
      </c>
      <c r="D31" s="28">
        <f>IF(Functioneel!B31="","",Functioneel!D31)</f>
      </c>
      <c r="E31" s="28">
        <f>IF(Functioneel!B31="","",Functioneel!E31)</f>
      </c>
      <c r="F31" s="28">
        <f>IF(Functioneel!B31="","",Functioneel!F31)</f>
      </c>
      <c r="G31" s="28">
        <f>IF(Functioneel!B31="","",Functioneel!G31)</f>
      </c>
      <c r="H31" s="29">
        <f>IF(Functioneel!B31="","",Functioneel!H31)</f>
      </c>
      <c r="I31" s="28">
        <f>IF(Functioneel!B31="","",Functioneel!I31)</f>
      </c>
    </row>
    <row r="32" spans="1:9" x14ac:dyDescent="0.25">
      <c r="A32" s="28">
        <f>IF(Functioneel!B32="","",Functioneel!A32)</f>
      </c>
      <c r="B32" s="28">
        <f>IF(Functioneel!B32="","",Functioneel!B32)</f>
      </c>
      <c r="C32" s="28">
        <f>IF(Functioneel!B32="","",Functioneel!C32)</f>
      </c>
      <c r="D32" s="28">
        <f>IF(Functioneel!B32="","",Functioneel!D32)</f>
      </c>
      <c r="E32" s="28">
        <f>IF(Functioneel!B32="","",Functioneel!E32)</f>
      </c>
      <c r="F32" s="28">
        <f>IF(Functioneel!B32="","",Functioneel!F32)</f>
      </c>
      <c r="G32" s="28">
        <f>IF(Functioneel!B32="","",Functioneel!G32)</f>
      </c>
      <c r="H32" s="29">
        <f>IF(Functioneel!B32="","",Functioneel!H32)</f>
      </c>
      <c r="I32" s="28">
        <f>IF(Functioneel!B32="","",Functioneel!I32)</f>
      </c>
    </row>
    <row r="33" spans="1:9" x14ac:dyDescent="0.25">
      <c r="A33" s="28">
        <f>IF(Functioneel!B33="","",Functioneel!A33)</f>
      </c>
      <c r="B33" s="28">
        <f>IF(Functioneel!B33="","",Functioneel!B33)</f>
      </c>
      <c r="C33" s="28">
        <f>IF(Functioneel!B33="","",Functioneel!C33)</f>
      </c>
      <c r="D33" s="28">
        <f>IF(Functioneel!B33="","",Functioneel!D33)</f>
      </c>
      <c r="E33" s="28">
        <f>IF(Functioneel!B33="","",Functioneel!E33)</f>
      </c>
      <c r="F33" s="28">
        <f>IF(Functioneel!B33="","",Functioneel!F33)</f>
      </c>
      <c r="G33" s="28">
        <f>IF(Functioneel!B33="","",Functioneel!G33)</f>
      </c>
      <c r="H33" s="29">
        <f>IF(Functioneel!B33="","",Functioneel!H33)</f>
      </c>
      <c r="I33" s="28">
        <f>IF(Functioneel!B33="","",Functioneel!I33)</f>
      </c>
    </row>
    <row r="34" spans="1:9" x14ac:dyDescent="0.25">
      <c r="A34" s="28">
        <f>IF(Functioneel!B34="","",Functioneel!A34)</f>
      </c>
      <c r="B34" s="28">
        <f>IF(Functioneel!B34="","",Functioneel!B34)</f>
      </c>
      <c r="C34" s="28">
        <f>IF(Functioneel!B34="","",Functioneel!C34)</f>
      </c>
      <c r="D34" s="28">
        <f>IF(Functioneel!B34="","",Functioneel!D34)</f>
      </c>
      <c r="E34" s="28">
        <f>IF(Functioneel!B34="","",Functioneel!E34)</f>
      </c>
      <c r="F34" s="28">
        <f>IF(Functioneel!B34="","",Functioneel!F34)</f>
      </c>
      <c r="G34" s="28">
        <f>IF(Functioneel!B34="","",Functioneel!G34)</f>
      </c>
      <c r="H34" s="29">
        <f>IF(Functioneel!B34="","",Functioneel!H34)</f>
      </c>
      <c r="I34" s="28">
        <f>IF(Functioneel!B34="","",Functioneel!I34)</f>
      </c>
    </row>
    <row r="35" spans="1:9" x14ac:dyDescent="0.25">
      <c r="A35" s="28">
        <f>IF(Functioneel!B35="","",Functioneel!A35)</f>
      </c>
      <c r="B35" s="28">
        <f>IF(Functioneel!B35="","",Functioneel!B35)</f>
      </c>
      <c r="C35" s="28">
        <f>IF(Functioneel!B35="","",Functioneel!C35)</f>
      </c>
      <c r="D35" s="28">
        <f>IF(Functioneel!B35="","",Functioneel!D35)</f>
      </c>
      <c r="E35" s="28">
        <f>IF(Functioneel!B35="","",Functioneel!E35)</f>
      </c>
      <c r="F35" s="28">
        <f>IF(Functioneel!B35="","",Functioneel!F35)</f>
      </c>
      <c r="G35" s="28">
        <f>IF(Functioneel!B35="","",Functioneel!G35)</f>
      </c>
      <c r="H35" s="29">
        <f>IF(Functioneel!B35="","",Functioneel!H35)</f>
      </c>
      <c r="I35" s="28">
        <f>IF(Functioneel!B35="","",Functioneel!I35)</f>
      </c>
    </row>
    <row r="36" spans="1:9" x14ac:dyDescent="0.25">
      <c r="A36" s="28">
        <f>IF(Functioneel!B36="","",Functioneel!A36)</f>
      </c>
      <c r="B36" s="28">
        <f>IF(Functioneel!B36="","",Functioneel!B36)</f>
      </c>
      <c r="C36" s="28">
        <f>IF(Functioneel!B36="","",Functioneel!C36)</f>
      </c>
      <c r="D36" s="28">
        <f>IF(Functioneel!B36="","",Functioneel!D36)</f>
      </c>
      <c r="E36" s="28">
        <f>IF(Functioneel!B36="","",Functioneel!E36)</f>
      </c>
      <c r="F36" s="28">
        <f>IF(Functioneel!B36="","",Functioneel!F36)</f>
      </c>
      <c r="G36" s="28">
        <f>IF(Functioneel!B36="","",Functioneel!G36)</f>
      </c>
      <c r="H36" s="29">
        <f>IF(Functioneel!B36="","",Functioneel!H36)</f>
      </c>
      <c r="I36" s="28">
        <f>IF(Functioneel!B36="","",Functioneel!I36)</f>
      </c>
    </row>
    <row r="37" spans="1:9" x14ac:dyDescent="0.25">
      <c r="A37" s="28">
        <f>IF(Functioneel!B37="","",Functioneel!A37)</f>
      </c>
      <c r="B37" s="28">
        <f>IF(Functioneel!B37="","",Functioneel!B37)</f>
      </c>
      <c r="C37" s="28">
        <f>IF(Functioneel!B37="","",Functioneel!C37)</f>
      </c>
      <c r="D37" s="28">
        <f>IF(Functioneel!B37="","",Functioneel!D37)</f>
      </c>
      <c r="E37" s="28">
        <f>IF(Functioneel!B37="","",Functioneel!E37)</f>
      </c>
      <c r="F37" s="28">
        <f>IF(Functioneel!B37="","",Functioneel!F37)</f>
      </c>
      <c r="G37" s="28">
        <f>IF(Functioneel!B37="","",Functioneel!G37)</f>
      </c>
      <c r="H37" s="29">
        <f>IF(Functioneel!B37="","",Functioneel!H37)</f>
      </c>
      <c r="I37" s="28">
        <f>IF(Functioneel!B37="","",Functioneel!I37)</f>
      </c>
    </row>
    <row r="38" spans="1:9" x14ac:dyDescent="0.25">
      <c r="A38" s="28">
        <f>IF(Functioneel!B38="","",Functioneel!A38)</f>
      </c>
      <c r="B38" s="28">
        <f>IF(Functioneel!B38="","",Functioneel!B38)</f>
      </c>
      <c r="C38" s="28">
        <f>IF(Functioneel!B38="","",Functioneel!C38)</f>
      </c>
      <c r="D38" s="28">
        <f>IF(Functioneel!B38="","",Functioneel!D38)</f>
      </c>
      <c r="E38" s="28">
        <f>IF(Functioneel!B38="","",Functioneel!E38)</f>
      </c>
      <c r="F38" s="28">
        <f>IF(Functioneel!B38="","",Functioneel!F38)</f>
      </c>
      <c r="G38" s="28">
        <f>IF(Functioneel!B38="","",Functioneel!G38)</f>
      </c>
      <c r="H38" s="29">
        <f>IF(Functioneel!B38="","",Functioneel!H38)</f>
      </c>
      <c r="I38" s="28">
        <f>IF(Functioneel!B38="","",Functioneel!I38)</f>
      </c>
    </row>
    <row r="39" spans="1:9" x14ac:dyDescent="0.25">
      <c r="A39" s="28">
        <f>IF(Functioneel!B39="","",Functioneel!A39)</f>
      </c>
      <c r="B39" s="28">
        <f>IF(Functioneel!B39="","",Functioneel!B39)</f>
      </c>
      <c r="C39" s="28">
        <f>IF(Functioneel!B39="","",Functioneel!C39)</f>
      </c>
      <c r="D39" s="28">
        <f>IF(Functioneel!B39="","",Functioneel!D39)</f>
      </c>
      <c r="E39" s="28">
        <f>IF(Functioneel!B39="","",Functioneel!E39)</f>
      </c>
      <c r="F39" s="28">
        <f>IF(Functioneel!B39="","",Functioneel!F39)</f>
      </c>
      <c r="G39" s="28">
        <f>IF(Functioneel!B39="","",Functioneel!G39)</f>
      </c>
      <c r="H39" s="29">
        <f>IF(Functioneel!B39="","",Functioneel!H39)</f>
      </c>
      <c r="I39" s="28">
        <f>IF(Functioneel!B39="","",Functioneel!I39)</f>
      </c>
    </row>
    <row r="40" spans="1:9" x14ac:dyDescent="0.25">
      <c r="A40" s="28">
        <f>IF(Functioneel!B40="","",Functioneel!A40)</f>
      </c>
      <c r="B40" s="28">
        <f>IF(Functioneel!B40="","",Functioneel!B40)</f>
      </c>
      <c r="C40" s="28">
        <f>IF(Functioneel!B40="","",Functioneel!C40)</f>
      </c>
      <c r="D40" s="28">
        <f>IF(Functioneel!B40="","",Functioneel!D40)</f>
      </c>
      <c r="E40" s="28">
        <f>IF(Functioneel!B40="","",Functioneel!E40)</f>
      </c>
      <c r="F40" s="28">
        <f>IF(Functioneel!B40="","",Functioneel!F40)</f>
      </c>
      <c r="G40" s="28">
        <f>IF(Functioneel!B40="","",Functioneel!G40)</f>
      </c>
      <c r="H40" s="29">
        <f>IF(Functioneel!B40="","",Functioneel!H40)</f>
      </c>
      <c r="I40" s="28">
        <f>IF(Functioneel!B40="","",Functioneel!I40)</f>
      </c>
    </row>
    <row r="41" spans="1:9" x14ac:dyDescent="0.25">
      <c r="A41" s="28">
        <f>IF(Functioneel!B41="","",Functioneel!A41)</f>
      </c>
      <c r="B41" s="28">
        <f>IF(Functioneel!B41="","",Functioneel!B41)</f>
      </c>
      <c r="C41" s="28">
        <f>IF(Functioneel!B41="","",Functioneel!C41)</f>
      </c>
      <c r="D41" s="28">
        <f>IF(Functioneel!B41="","",Functioneel!D41)</f>
      </c>
      <c r="E41" s="28">
        <f>IF(Functioneel!B41="","",Functioneel!E41)</f>
      </c>
      <c r="F41" s="28">
        <f>IF(Functioneel!B41="","",Functioneel!F41)</f>
      </c>
      <c r="G41" s="28">
        <f>IF(Functioneel!B41="","",Functioneel!G41)</f>
      </c>
      <c r="H41" s="29">
        <f>IF(Functioneel!B41="","",Functioneel!H41)</f>
      </c>
      <c r="I41" s="28">
        <f>IF(Functioneel!B41="","",Functioneel!I41)</f>
      </c>
    </row>
    <row r="42" spans="1:9" x14ac:dyDescent="0.25">
      <c r="A42" s="28">
        <f>IF(Functioneel!B42="","",Functioneel!A42)</f>
      </c>
      <c r="B42" s="28">
        <f>IF(Functioneel!B42="","",Functioneel!B42)</f>
      </c>
      <c r="C42" s="28">
        <f>IF(Functioneel!B42="","",Functioneel!C42)</f>
      </c>
      <c r="D42" s="28">
        <f>IF(Functioneel!B42="","",Functioneel!D42)</f>
      </c>
      <c r="E42" s="28">
        <f>IF(Functioneel!B42="","",Functioneel!E42)</f>
      </c>
      <c r="F42" s="28">
        <f>IF(Functioneel!B42="","",Functioneel!F42)</f>
      </c>
      <c r="G42" s="28">
        <f>IF(Functioneel!B42="","",Functioneel!G42)</f>
      </c>
      <c r="H42" s="29">
        <f>IF(Functioneel!B42="","",Functioneel!H42)</f>
      </c>
      <c r="I42" s="28">
        <f>IF(Functioneel!B42="","",Functioneel!I42)</f>
      </c>
    </row>
    <row r="43" spans="1:9" x14ac:dyDescent="0.25">
      <c r="A43" s="28">
        <f>IF(Functioneel!B43="","",Functioneel!A43)</f>
      </c>
      <c r="B43" s="28">
        <f>IF(Functioneel!B43="","",Functioneel!B43)</f>
      </c>
      <c r="C43" s="28">
        <f>IF(Functioneel!B43="","",Functioneel!C43)</f>
      </c>
      <c r="D43" s="28">
        <f>IF(Functioneel!B43="","",Functioneel!D43)</f>
      </c>
      <c r="E43" s="28">
        <f>IF(Functioneel!B43="","",Functioneel!E43)</f>
      </c>
      <c r="F43" s="28">
        <f>IF(Functioneel!B43="","",Functioneel!F43)</f>
      </c>
      <c r="G43" s="28">
        <f>IF(Functioneel!B43="","",Functioneel!G43)</f>
      </c>
      <c r="H43" s="29">
        <f>IF(Functioneel!B43="","",Functioneel!H43)</f>
      </c>
      <c r="I43" s="28">
        <f>IF(Functioneel!B43="","",Functioneel!I43)</f>
      </c>
    </row>
    <row r="44" spans="1:9" x14ac:dyDescent="0.25">
      <c r="A44" s="28">
        <f>IF(Functioneel!B44="","",Functioneel!A44)</f>
      </c>
      <c r="B44" s="28">
        <f>IF(Functioneel!B44="","",Functioneel!B44)</f>
      </c>
      <c r="C44" s="28">
        <f>IF(Functioneel!B44="","",Functioneel!C44)</f>
      </c>
      <c r="D44" s="28">
        <f>IF(Functioneel!B44="","",Functioneel!D44)</f>
      </c>
      <c r="E44" s="28">
        <f>IF(Functioneel!B44="","",Functioneel!E44)</f>
      </c>
      <c r="F44" s="28">
        <f>IF(Functioneel!B44="","",Functioneel!F44)</f>
      </c>
      <c r="G44" s="28">
        <f>IF(Functioneel!B44="","",Functioneel!G44)</f>
      </c>
      <c r="H44" s="29">
        <f>IF(Functioneel!B44="","",Functioneel!H44)</f>
      </c>
      <c r="I44" s="28">
        <f>IF(Functioneel!B44="","",Functioneel!I44)</f>
      </c>
    </row>
    <row r="45" spans="1:9" x14ac:dyDescent="0.25">
      <c r="A45" s="28">
        <f>IF(Functioneel!B45="","",Functioneel!A45)</f>
      </c>
      <c r="B45" s="28">
        <f>IF(Functioneel!B45="","",Functioneel!B45)</f>
      </c>
      <c r="C45" s="28">
        <f>IF(Functioneel!B45="","",Functioneel!C45)</f>
      </c>
      <c r="D45" s="28">
        <f>IF(Functioneel!B45="","",Functioneel!D45)</f>
      </c>
      <c r="E45" s="28">
        <f>IF(Functioneel!B45="","",Functioneel!E45)</f>
      </c>
      <c r="F45" s="28">
        <f>IF(Functioneel!B45="","",Functioneel!F45)</f>
      </c>
      <c r="G45" s="28">
        <f>IF(Functioneel!B45="","",Functioneel!G45)</f>
      </c>
      <c r="H45" s="29">
        <f>IF(Functioneel!B45="","",Functioneel!H45)</f>
      </c>
      <c r="I45" s="28">
        <f>IF(Functioneel!B45="","",Functioneel!I45)</f>
      </c>
    </row>
    <row r="46" spans="1:9" x14ac:dyDescent="0.25">
      <c r="A46" s="28">
        <f>IF(Functioneel!B46="","",Functioneel!A46)</f>
      </c>
      <c r="B46" s="28">
        <f>IF(Functioneel!B46="","",Functioneel!B46)</f>
      </c>
      <c r="C46" s="28">
        <f>IF(Functioneel!B46="","",Functioneel!C46)</f>
      </c>
      <c r="D46" s="28">
        <f>IF(Functioneel!B46="","",Functioneel!D46)</f>
      </c>
      <c r="E46" s="28">
        <f>IF(Functioneel!B46="","",Functioneel!E46)</f>
      </c>
      <c r="F46" s="28">
        <f>IF(Functioneel!B46="","",Functioneel!F46)</f>
      </c>
      <c r="G46" s="28">
        <f>IF(Functioneel!B46="","",Functioneel!G46)</f>
      </c>
      <c r="H46" s="29">
        <f>IF(Functioneel!B46="","",Functioneel!H46)</f>
      </c>
      <c r="I46" s="28">
        <f>IF(Functioneel!B46="","",Functioneel!I46)</f>
      </c>
    </row>
    <row r="47" spans="1:9" x14ac:dyDescent="0.25">
      <c r="A47" s="28">
        <f>IF(Functioneel!B47="","",Functioneel!A47)</f>
      </c>
      <c r="B47" s="28">
        <f>IF(Functioneel!B47="","",Functioneel!B47)</f>
      </c>
      <c r="C47" s="28">
        <f>IF(Functioneel!B47="","",Functioneel!C47)</f>
      </c>
      <c r="D47" s="28">
        <f>IF(Functioneel!B47="","",Functioneel!D47)</f>
      </c>
      <c r="E47" s="28">
        <f>IF(Functioneel!B47="","",Functioneel!E47)</f>
      </c>
      <c r="F47" s="28">
        <f>IF(Functioneel!B47="","",Functioneel!F47)</f>
      </c>
      <c r="G47" s="28">
        <f>IF(Functioneel!B47="","",Functioneel!G47)</f>
      </c>
      <c r="H47" s="29">
        <f>IF(Functioneel!B47="","",Functioneel!H47)</f>
      </c>
      <c r="I47" s="28">
        <f>IF(Functioneel!B47="","",Functioneel!I47)</f>
      </c>
    </row>
    <row r="48" spans="1:9" x14ac:dyDescent="0.25">
      <c r="A48" s="28">
        <f>IF(Functioneel!B48="","",Functioneel!A48)</f>
      </c>
      <c r="B48" s="28">
        <f>IF(Functioneel!B48="","",Functioneel!B48)</f>
      </c>
      <c r="C48" s="28">
        <f>IF(Functioneel!B48="","",Functioneel!C48)</f>
      </c>
      <c r="D48" s="28">
        <f>IF(Functioneel!B48="","",Functioneel!D48)</f>
      </c>
      <c r="E48" s="28">
        <f>IF(Functioneel!B48="","",Functioneel!E48)</f>
      </c>
      <c r="F48" s="28">
        <f>IF(Functioneel!B48="","",Functioneel!F48)</f>
      </c>
      <c r="G48" s="28">
        <f>IF(Functioneel!B48="","",Functioneel!G48)</f>
      </c>
      <c r="H48" s="29">
        <f>IF(Functioneel!B48="","",Functioneel!H48)</f>
      </c>
      <c r="I48" s="28">
        <f>IF(Functioneel!B48="","",Functioneel!I48)</f>
      </c>
    </row>
    <row r="49" spans="1:9" x14ac:dyDescent="0.25">
      <c r="A49" s="28">
        <f>IF(Functioneel!B49="","",Functioneel!A49)</f>
      </c>
      <c r="B49" s="28">
        <f>IF(Functioneel!B49="","",Functioneel!B49)</f>
      </c>
      <c r="C49" s="28">
        <f>IF(Functioneel!B49="","",Functioneel!C49)</f>
      </c>
      <c r="D49" s="28">
        <f>IF(Functioneel!B49="","",Functioneel!D49)</f>
      </c>
      <c r="E49" s="28">
        <f>IF(Functioneel!B49="","",Functioneel!E49)</f>
      </c>
      <c r="F49" s="28">
        <f>IF(Functioneel!B49="","",Functioneel!F49)</f>
      </c>
      <c r="G49" s="28">
        <f>IF(Functioneel!B49="","",Functioneel!G49)</f>
      </c>
      <c r="H49" s="29">
        <f>IF(Functioneel!B49="","",Functioneel!H49)</f>
      </c>
      <c r="I49" s="28">
        <f>IF(Functioneel!B49="","",Functioneel!I49)</f>
      </c>
    </row>
    <row r="50" spans="1:9" x14ac:dyDescent="0.25">
      <c r="A50" s="28">
        <f>IF(Functioneel!B50="","",Functioneel!A50)</f>
      </c>
      <c r="B50" s="28">
        <f>IF(Functioneel!B50="","",Functioneel!B50)</f>
      </c>
      <c r="C50" s="28">
        <f>IF(Functioneel!B50="","",Functioneel!C50)</f>
      </c>
      <c r="D50" s="28">
        <f>IF(Functioneel!B50="","",Functioneel!D50)</f>
      </c>
      <c r="E50" s="28">
        <f>IF(Functioneel!B50="","",Functioneel!E50)</f>
      </c>
      <c r="F50" s="28">
        <f>IF(Functioneel!B50="","",Functioneel!F50)</f>
      </c>
      <c r="G50" s="28">
        <f>IF(Functioneel!B50="","",Functioneel!G50)</f>
      </c>
      <c r="H50" s="29">
        <f>IF(Functioneel!B50="","",Functioneel!H50)</f>
      </c>
      <c r="I50" s="28">
        <f>IF(Functioneel!B50="","",Functioneel!I50)</f>
      </c>
    </row>
    <row r="51" spans="1:9" x14ac:dyDescent="0.25">
      <c r="A51" s="28">
        <f>IF(Functioneel!B51="","",Functioneel!A51)</f>
      </c>
      <c r="B51" s="28">
        <f>IF(Functioneel!B51="","",Functioneel!B51)</f>
      </c>
      <c r="C51" s="28">
        <f>IF(Functioneel!B51="","",Functioneel!C51)</f>
      </c>
      <c r="D51" s="28">
        <f>IF(Functioneel!B51="","",Functioneel!D51)</f>
      </c>
      <c r="E51" s="28">
        <f>IF(Functioneel!B51="","",Functioneel!E51)</f>
      </c>
      <c r="F51" s="28">
        <f>IF(Functioneel!B51="","",Functioneel!F51)</f>
      </c>
      <c r="G51" s="28">
        <f>IF(Functioneel!B51="","",Functioneel!G51)</f>
      </c>
      <c r="H51" s="29">
        <f>IF(Functioneel!B51="","",Functioneel!H51)</f>
      </c>
      <c r="I51" s="28">
        <f>IF(Functioneel!B51="","",Functioneel!I51)</f>
      </c>
    </row>
    <row r="52" spans="1:9" x14ac:dyDescent="0.25">
      <c r="A52" s="28">
        <f>IF(Functioneel!B52="","",Functioneel!A52)</f>
      </c>
      <c r="B52" s="28">
        <f>IF(Functioneel!B52="","",Functioneel!B52)</f>
      </c>
      <c r="C52" s="28">
        <f>IF(Functioneel!B52="","",Functioneel!C52)</f>
      </c>
      <c r="D52" s="28">
        <f>IF(Functioneel!B52="","",Functioneel!D52)</f>
      </c>
      <c r="E52" s="28">
        <f>IF(Functioneel!B52="","",Functioneel!E52)</f>
      </c>
      <c r="F52" s="28">
        <f>IF(Functioneel!B52="","",Functioneel!F52)</f>
      </c>
      <c r="G52" s="28">
        <f>IF(Functioneel!B52="","",Functioneel!G52)</f>
      </c>
      <c r="H52" s="29">
        <f>IF(Functioneel!B52="","",Functioneel!H52)</f>
      </c>
      <c r="I52" s="28">
        <f>IF(Functioneel!B52="","",Functioneel!I52)</f>
      </c>
    </row>
    <row r="53" spans="1:9" x14ac:dyDescent="0.25">
      <c r="A53" s="28">
        <f>IF(Functioneel!B53="","",Functioneel!A53)</f>
      </c>
      <c r="B53" s="28">
        <f>IF(Functioneel!B53="","",Functioneel!B53)</f>
      </c>
      <c r="C53" s="28">
        <f>IF(Functioneel!B53="","",Functioneel!C53)</f>
      </c>
      <c r="D53" s="28">
        <f>IF(Functioneel!B53="","",Functioneel!D53)</f>
      </c>
      <c r="E53" s="28">
        <f>IF(Functioneel!B53="","",Functioneel!E53)</f>
      </c>
      <c r="F53" s="28">
        <f>IF(Functioneel!B53="","",Functioneel!F53)</f>
      </c>
      <c r="G53" s="28">
        <f>IF(Functioneel!B53="","",Functioneel!G53)</f>
      </c>
      <c r="H53" s="29">
        <f>IF(Functioneel!B53="","",Functioneel!H53)</f>
      </c>
      <c r="I53" s="28">
        <f>IF(Functioneel!B53="","",Functioneel!I53)</f>
      </c>
    </row>
  </sheetData>
  <mergeCells count="2">
    <mergeCell ref="A1:I1"/>
    <mergeCell ref="A2:I2"/>
  </mergeCells>
  <pageSetup paperSize="9" orientation="landscape" fitToWidth="1" fitToHeight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J55"/>
  <sheetFormatPr defaultRowHeight="15" outlineLevelRow="0" outlineLevelCol="0" x14ac:dyDescent="55"/>
  <cols>
    <col min="1" max="1" width="6" customWidth="1"/>
    <col min="2" max="2" width="28" customWidth="1"/>
    <col min="3" max="4" width="18" customWidth="1"/>
    <col min="5" max="7" width="22" customWidth="1"/>
    <col min="8" max="8" width="20" customWidth="1"/>
    <col min="9" max="10" width="18" customWidth="1"/>
  </cols>
  <sheetData>
    <row r="1" ht="36" customHeight="1" spans="1:10" x14ac:dyDescent="0.25">
      <c r="A1" s="18" t="s">
        <v>202</v>
      </c>
      <c r="B1" s="18"/>
      <c r="C1" s="18"/>
      <c r="D1" s="18"/>
      <c r="E1" s="18"/>
      <c r="F1" s="18"/>
      <c r="G1" s="18"/>
      <c r="H1" s="18"/>
      <c r="I1" s="18"/>
      <c r="J1" s="18"/>
    </row>
    <row r="2" ht="24" customHeight="1" spans="1:10" x14ac:dyDescent="0.25">
      <c r="A2" s="19" t="s">
        <v>203</v>
      </c>
      <c r="B2" s="19"/>
      <c r="C2" s="19"/>
      <c r="D2" s="19"/>
      <c r="E2" s="19"/>
      <c r="F2" s="19"/>
      <c r="G2" s="19"/>
      <c r="H2" s="19"/>
      <c r="I2" s="19"/>
      <c r="J2" s="19"/>
    </row>
    <row r="3" ht="28" customHeight="1" spans="1:10" x14ac:dyDescent="0.25">
      <c r="A3" s="20" t="s">
        <v>58</v>
      </c>
      <c r="B3" s="20" t="s">
        <v>59</v>
      </c>
      <c r="C3" s="20" t="s">
        <v>204</v>
      </c>
      <c r="D3" s="20" t="s">
        <v>205</v>
      </c>
      <c r="E3" s="20" t="s">
        <v>206</v>
      </c>
      <c r="F3" s="20" t="s">
        <v>207</v>
      </c>
      <c r="G3" s="20" t="s">
        <v>208</v>
      </c>
      <c r="H3" s="20" t="s">
        <v>209</v>
      </c>
      <c r="I3" s="20" t="s">
        <v>210</v>
      </c>
      <c r="J3" s="20" t="s">
        <v>211</v>
      </c>
    </row>
    <row r="4" spans="1:10" x14ac:dyDescent="0.25">
      <c r="A4" s="28">
        <f>IF(Financieel!B4="","",Financieel!A4)</f>
      </c>
      <c r="B4" s="28">
        <f>IF(Financieel!B4="","",Financieel!B4)</f>
      </c>
      <c r="C4" s="45">
        <f>IF(Financieel!B4="","",Financieel!C4)</f>
      </c>
      <c r="D4" s="45">
        <f>IF(Financieel!B4="","",Financieel!D4)</f>
      </c>
      <c r="E4" s="45">
        <f>IF(Financieel!B4="","",Financieel!E4)</f>
      </c>
      <c r="F4" s="45">
        <f>IF(Financieel!B4="","",Financieel!F4)</f>
      </c>
      <c r="G4" s="45">
        <f>IF(Financieel!B4="","",Financieel!G4)</f>
      </c>
      <c r="H4" s="45">
        <f>IF(Financieel!B4="","",Financieel!H4)</f>
      </c>
      <c r="I4" s="46">
        <f>IF(OR(Financieel!B4="",Financieel!E4=0,Financieel!E4=""),"",Financieel!H4/Financieel!E4)</f>
      </c>
      <c r="J4" s="45">
        <f>IF(OR(Financieel!B4="",Gebouwenlijst!E4=0,Gebouwenlijst!E4=""),"",Financieel!C4/Gebouwenlijst!E4)</f>
      </c>
    </row>
    <row r="5" spans="1:10" x14ac:dyDescent="0.25">
      <c r="A5" s="28">
        <f>IF(Financieel!B5="","",Financieel!A5)</f>
      </c>
      <c r="B5" s="28">
        <f>IF(Financieel!B5="","",Financieel!B5)</f>
      </c>
      <c r="C5" s="45">
        <f>IF(Financieel!B5="","",Financieel!C5)</f>
      </c>
      <c r="D5" s="45">
        <f>IF(Financieel!B5="","",Financieel!D5)</f>
      </c>
      <c r="E5" s="45">
        <f>IF(Financieel!B5="","",Financieel!E5)</f>
      </c>
      <c r="F5" s="45">
        <f>IF(Financieel!B5="","",Financieel!F5)</f>
      </c>
      <c r="G5" s="45">
        <f>IF(Financieel!B5="","",Financieel!G5)</f>
      </c>
      <c r="H5" s="45">
        <f>IF(Financieel!B5="","",Financieel!H5)</f>
      </c>
      <c r="I5" s="46">
        <f>IF(OR(Financieel!B5="",Financieel!E5=0,Financieel!E5=""),"",Financieel!H5/Financieel!E5)</f>
      </c>
      <c r="J5" s="45">
        <f>IF(OR(Financieel!B5="",Gebouwenlijst!E5=0,Gebouwenlijst!E5=""),"",Financieel!C5/Gebouwenlijst!E5)</f>
      </c>
    </row>
    <row r="6" spans="1:10" x14ac:dyDescent="0.25">
      <c r="A6" s="28">
        <f>IF(Financieel!B6="","",Financieel!A6)</f>
      </c>
      <c r="B6" s="28">
        <f>IF(Financieel!B6="","",Financieel!B6)</f>
      </c>
      <c r="C6" s="45">
        <f>IF(Financieel!B6="","",Financieel!C6)</f>
      </c>
      <c r="D6" s="45">
        <f>IF(Financieel!B6="","",Financieel!D6)</f>
      </c>
      <c r="E6" s="45">
        <f>IF(Financieel!B6="","",Financieel!E6)</f>
      </c>
      <c r="F6" s="45">
        <f>IF(Financieel!B6="","",Financieel!F6)</f>
      </c>
      <c r="G6" s="45">
        <f>IF(Financieel!B6="","",Financieel!G6)</f>
      </c>
      <c r="H6" s="45">
        <f>IF(Financieel!B6="","",Financieel!H6)</f>
      </c>
      <c r="I6" s="46">
        <f>IF(OR(Financieel!B6="",Financieel!E6=0,Financieel!E6=""),"",Financieel!H6/Financieel!E6)</f>
      </c>
      <c r="J6" s="45">
        <f>IF(OR(Financieel!B6="",Gebouwenlijst!E6=0,Gebouwenlijst!E6=""),"",Financieel!C6/Gebouwenlijst!E6)</f>
      </c>
    </row>
    <row r="7" spans="1:10" x14ac:dyDescent="0.25">
      <c r="A7" s="28">
        <f>IF(Financieel!B7="","",Financieel!A7)</f>
      </c>
      <c r="B7" s="28">
        <f>IF(Financieel!B7="","",Financieel!B7)</f>
      </c>
      <c r="C7" s="45">
        <f>IF(Financieel!B7="","",Financieel!C7)</f>
      </c>
      <c r="D7" s="45">
        <f>IF(Financieel!B7="","",Financieel!D7)</f>
      </c>
      <c r="E7" s="45">
        <f>IF(Financieel!B7="","",Financieel!E7)</f>
      </c>
      <c r="F7" s="45">
        <f>IF(Financieel!B7="","",Financieel!F7)</f>
      </c>
      <c r="G7" s="45">
        <f>IF(Financieel!B7="","",Financieel!G7)</f>
      </c>
      <c r="H7" s="45">
        <f>IF(Financieel!B7="","",Financieel!H7)</f>
      </c>
      <c r="I7" s="46">
        <f>IF(OR(Financieel!B7="",Financieel!E7=0,Financieel!E7=""),"",Financieel!H7/Financieel!E7)</f>
      </c>
      <c r="J7" s="45">
        <f>IF(OR(Financieel!B7="",Gebouwenlijst!E7=0,Gebouwenlijst!E7=""),"",Financieel!C7/Gebouwenlijst!E7)</f>
      </c>
    </row>
    <row r="8" spans="1:10" x14ac:dyDescent="0.25">
      <c r="A8" s="28">
        <f>IF(Financieel!B8="","",Financieel!A8)</f>
      </c>
      <c r="B8" s="28">
        <f>IF(Financieel!B8="","",Financieel!B8)</f>
      </c>
      <c r="C8" s="45">
        <f>IF(Financieel!B8="","",Financieel!C8)</f>
      </c>
      <c r="D8" s="45">
        <f>IF(Financieel!B8="","",Financieel!D8)</f>
      </c>
      <c r="E8" s="45">
        <f>IF(Financieel!B8="","",Financieel!E8)</f>
      </c>
      <c r="F8" s="45">
        <f>IF(Financieel!B8="","",Financieel!F8)</f>
      </c>
      <c r="G8" s="45">
        <f>IF(Financieel!B8="","",Financieel!G8)</f>
      </c>
      <c r="H8" s="45">
        <f>IF(Financieel!B8="","",Financieel!H8)</f>
      </c>
      <c r="I8" s="46">
        <f>IF(OR(Financieel!B8="",Financieel!E8=0,Financieel!E8=""),"",Financieel!H8/Financieel!E8)</f>
      </c>
      <c r="J8" s="45">
        <f>IF(OR(Financieel!B8="",Gebouwenlijst!E8=0,Gebouwenlijst!E8=""),"",Financieel!C8/Gebouwenlijst!E8)</f>
      </c>
    </row>
    <row r="9" spans="1:10" x14ac:dyDescent="0.25">
      <c r="A9" s="28">
        <f>IF(Financieel!B9="","",Financieel!A9)</f>
      </c>
      <c r="B9" s="28">
        <f>IF(Financieel!B9="","",Financieel!B9)</f>
      </c>
      <c r="C9" s="45">
        <f>IF(Financieel!B9="","",Financieel!C9)</f>
      </c>
      <c r="D9" s="45">
        <f>IF(Financieel!B9="","",Financieel!D9)</f>
      </c>
      <c r="E9" s="45">
        <f>IF(Financieel!B9="","",Financieel!E9)</f>
      </c>
      <c r="F9" s="45">
        <f>IF(Financieel!B9="","",Financieel!F9)</f>
      </c>
      <c r="G9" s="45">
        <f>IF(Financieel!B9="","",Financieel!G9)</f>
      </c>
      <c r="H9" s="45">
        <f>IF(Financieel!B9="","",Financieel!H9)</f>
      </c>
      <c r="I9" s="46">
        <f>IF(OR(Financieel!B9="",Financieel!E9=0,Financieel!E9=""),"",Financieel!H9/Financieel!E9)</f>
      </c>
      <c r="J9" s="45">
        <f>IF(OR(Financieel!B9="",Gebouwenlijst!E9=0,Gebouwenlijst!E9=""),"",Financieel!C9/Gebouwenlijst!E9)</f>
      </c>
    </row>
    <row r="10" spans="1:10" x14ac:dyDescent="0.25">
      <c r="A10" s="28">
        <f>IF(Financieel!B10="","",Financieel!A10)</f>
      </c>
      <c r="B10" s="28">
        <f>IF(Financieel!B10="","",Financieel!B10)</f>
      </c>
      <c r="C10" s="45">
        <f>IF(Financieel!B10="","",Financieel!C10)</f>
      </c>
      <c r="D10" s="45">
        <f>IF(Financieel!B10="","",Financieel!D10)</f>
      </c>
      <c r="E10" s="45">
        <f>IF(Financieel!B10="","",Financieel!E10)</f>
      </c>
      <c r="F10" s="45">
        <f>IF(Financieel!B10="","",Financieel!F10)</f>
      </c>
      <c r="G10" s="45">
        <f>IF(Financieel!B10="","",Financieel!G10)</f>
      </c>
      <c r="H10" s="45">
        <f>IF(Financieel!B10="","",Financieel!H10)</f>
      </c>
      <c r="I10" s="46">
        <f>IF(OR(Financieel!B10="",Financieel!E10=0,Financieel!E10=""),"",Financieel!H10/Financieel!E10)</f>
      </c>
      <c r="J10" s="45">
        <f>IF(OR(Financieel!B10="",Gebouwenlijst!E10=0,Gebouwenlijst!E10=""),"",Financieel!C10/Gebouwenlijst!E10)</f>
      </c>
    </row>
    <row r="11" spans="1:10" x14ac:dyDescent="0.25">
      <c r="A11" s="28">
        <f>IF(Financieel!B11="","",Financieel!A11)</f>
      </c>
      <c r="B11" s="28">
        <f>IF(Financieel!B11="","",Financieel!B11)</f>
      </c>
      <c r="C11" s="45">
        <f>IF(Financieel!B11="","",Financieel!C11)</f>
      </c>
      <c r="D11" s="45">
        <f>IF(Financieel!B11="","",Financieel!D11)</f>
      </c>
      <c r="E11" s="45">
        <f>IF(Financieel!B11="","",Financieel!E11)</f>
      </c>
      <c r="F11" s="45">
        <f>IF(Financieel!B11="","",Financieel!F11)</f>
      </c>
      <c r="G11" s="45">
        <f>IF(Financieel!B11="","",Financieel!G11)</f>
      </c>
      <c r="H11" s="45">
        <f>IF(Financieel!B11="","",Financieel!H11)</f>
      </c>
      <c r="I11" s="46">
        <f>IF(OR(Financieel!B11="",Financieel!E11=0,Financieel!E11=""),"",Financieel!H11/Financieel!E11)</f>
      </c>
      <c r="J11" s="45">
        <f>IF(OR(Financieel!B11="",Gebouwenlijst!E11=0,Gebouwenlijst!E11=""),"",Financieel!C11/Gebouwenlijst!E11)</f>
      </c>
    </row>
    <row r="12" spans="1:10" x14ac:dyDescent="0.25">
      <c r="A12" s="28">
        <f>IF(Financieel!B12="","",Financieel!A12)</f>
      </c>
      <c r="B12" s="28">
        <f>IF(Financieel!B12="","",Financieel!B12)</f>
      </c>
      <c r="C12" s="45">
        <f>IF(Financieel!B12="","",Financieel!C12)</f>
      </c>
      <c r="D12" s="45">
        <f>IF(Financieel!B12="","",Financieel!D12)</f>
      </c>
      <c r="E12" s="45">
        <f>IF(Financieel!B12="","",Financieel!E12)</f>
      </c>
      <c r="F12" s="45">
        <f>IF(Financieel!B12="","",Financieel!F12)</f>
      </c>
      <c r="G12" s="45">
        <f>IF(Financieel!B12="","",Financieel!G12)</f>
      </c>
      <c r="H12" s="45">
        <f>IF(Financieel!B12="","",Financieel!H12)</f>
      </c>
      <c r="I12" s="46">
        <f>IF(OR(Financieel!B12="",Financieel!E12=0,Financieel!E12=""),"",Financieel!H12/Financieel!E12)</f>
      </c>
      <c r="J12" s="45">
        <f>IF(OR(Financieel!B12="",Gebouwenlijst!E12=0,Gebouwenlijst!E12=""),"",Financieel!C12/Gebouwenlijst!E12)</f>
      </c>
    </row>
    <row r="13" spans="1:10" x14ac:dyDescent="0.25">
      <c r="A13" s="28">
        <f>IF(Financieel!B13="","",Financieel!A13)</f>
      </c>
      <c r="B13" s="28">
        <f>IF(Financieel!B13="","",Financieel!B13)</f>
      </c>
      <c r="C13" s="45">
        <f>IF(Financieel!B13="","",Financieel!C13)</f>
      </c>
      <c r="D13" s="45">
        <f>IF(Financieel!B13="","",Financieel!D13)</f>
      </c>
      <c r="E13" s="45">
        <f>IF(Financieel!B13="","",Financieel!E13)</f>
      </c>
      <c r="F13" s="45">
        <f>IF(Financieel!B13="","",Financieel!F13)</f>
      </c>
      <c r="G13" s="45">
        <f>IF(Financieel!B13="","",Financieel!G13)</f>
      </c>
      <c r="H13" s="45">
        <f>IF(Financieel!B13="","",Financieel!H13)</f>
      </c>
      <c r="I13" s="46">
        <f>IF(OR(Financieel!B13="",Financieel!E13=0,Financieel!E13=""),"",Financieel!H13/Financieel!E13)</f>
      </c>
      <c r="J13" s="45">
        <f>IF(OR(Financieel!B13="",Gebouwenlijst!E13=0,Gebouwenlijst!E13=""),"",Financieel!C13/Gebouwenlijst!E13)</f>
      </c>
    </row>
    <row r="14" spans="1:10" x14ac:dyDescent="0.25">
      <c r="A14" s="28">
        <f>IF(Financieel!B14="","",Financieel!A14)</f>
      </c>
      <c r="B14" s="28">
        <f>IF(Financieel!B14="","",Financieel!B14)</f>
      </c>
      <c r="C14" s="45">
        <f>IF(Financieel!B14="","",Financieel!C14)</f>
      </c>
      <c r="D14" s="45">
        <f>IF(Financieel!B14="","",Financieel!D14)</f>
      </c>
      <c r="E14" s="45">
        <f>IF(Financieel!B14="","",Financieel!E14)</f>
      </c>
      <c r="F14" s="45">
        <f>IF(Financieel!B14="","",Financieel!F14)</f>
      </c>
      <c r="G14" s="45">
        <f>IF(Financieel!B14="","",Financieel!G14)</f>
      </c>
      <c r="H14" s="45">
        <f>IF(Financieel!B14="","",Financieel!H14)</f>
      </c>
      <c r="I14" s="46">
        <f>IF(OR(Financieel!B14="",Financieel!E14=0,Financieel!E14=""),"",Financieel!H14/Financieel!E14)</f>
      </c>
      <c r="J14" s="45">
        <f>IF(OR(Financieel!B14="",Gebouwenlijst!E14=0,Gebouwenlijst!E14=""),"",Financieel!C14/Gebouwenlijst!E14)</f>
      </c>
    </row>
    <row r="15" spans="1:10" x14ac:dyDescent="0.25">
      <c r="A15" s="28">
        <f>IF(Financieel!B15="","",Financieel!A15)</f>
      </c>
      <c r="B15" s="28">
        <f>IF(Financieel!B15="","",Financieel!B15)</f>
      </c>
      <c r="C15" s="45">
        <f>IF(Financieel!B15="","",Financieel!C15)</f>
      </c>
      <c r="D15" s="45">
        <f>IF(Financieel!B15="","",Financieel!D15)</f>
      </c>
      <c r="E15" s="45">
        <f>IF(Financieel!B15="","",Financieel!E15)</f>
      </c>
      <c r="F15" s="45">
        <f>IF(Financieel!B15="","",Financieel!F15)</f>
      </c>
      <c r="G15" s="45">
        <f>IF(Financieel!B15="","",Financieel!G15)</f>
      </c>
      <c r="H15" s="45">
        <f>IF(Financieel!B15="","",Financieel!H15)</f>
      </c>
      <c r="I15" s="46">
        <f>IF(OR(Financieel!B15="",Financieel!E15=0,Financieel!E15=""),"",Financieel!H15/Financieel!E15)</f>
      </c>
      <c r="J15" s="45">
        <f>IF(OR(Financieel!B15="",Gebouwenlijst!E15=0,Gebouwenlijst!E15=""),"",Financieel!C15/Gebouwenlijst!E15)</f>
      </c>
    </row>
    <row r="16" spans="1:10" x14ac:dyDescent="0.25">
      <c r="A16" s="28">
        <f>IF(Financieel!B16="","",Financieel!A16)</f>
      </c>
      <c r="B16" s="28">
        <f>IF(Financieel!B16="","",Financieel!B16)</f>
      </c>
      <c r="C16" s="45">
        <f>IF(Financieel!B16="","",Financieel!C16)</f>
      </c>
      <c r="D16" s="45">
        <f>IF(Financieel!B16="","",Financieel!D16)</f>
      </c>
      <c r="E16" s="45">
        <f>IF(Financieel!B16="","",Financieel!E16)</f>
      </c>
      <c r="F16" s="45">
        <f>IF(Financieel!B16="","",Financieel!F16)</f>
      </c>
      <c r="G16" s="45">
        <f>IF(Financieel!B16="","",Financieel!G16)</f>
      </c>
      <c r="H16" s="45">
        <f>IF(Financieel!B16="","",Financieel!H16)</f>
      </c>
      <c r="I16" s="46">
        <f>IF(OR(Financieel!B16="",Financieel!E16=0,Financieel!E16=""),"",Financieel!H16/Financieel!E16)</f>
      </c>
      <c r="J16" s="45">
        <f>IF(OR(Financieel!B16="",Gebouwenlijst!E16=0,Gebouwenlijst!E16=""),"",Financieel!C16/Gebouwenlijst!E16)</f>
      </c>
    </row>
    <row r="17" spans="1:10" x14ac:dyDescent="0.25">
      <c r="A17" s="28">
        <f>IF(Financieel!B17="","",Financieel!A17)</f>
      </c>
      <c r="B17" s="28">
        <f>IF(Financieel!B17="","",Financieel!B17)</f>
      </c>
      <c r="C17" s="45">
        <f>IF(Financieel!B17="","",Financieel!C17)</f>
      </c>
      <c r="D17" s="45">
        <f>IF(Financieel!B17="","",Financieel!D17)</f>
      </c>
      <c r="E17" s="45">
        <f>IF(Financieel!B17="","",Financieel!E17)</f>
      </c>
      <c r="F17" s="45">
        <f>IF(Financieel!B17="","",Financieel!F17)</f>
      </c>
      <c r="G17" s="45">
        <f>IF(Financieel!B17="","",Financieel!G17)</f>
      </c>
      <c r="H17" s="45">
        <f>IF(Financieel!B17="","",Financieel!H17)</f>
      </c>
      <c r="I17" s="46">
        <f>IF(OR(Financieel!B17="",Financieel!E17=0,Financieel!E17=""),"",Financieel!H17/Financieel!E17)</f>
      </c>
      <c r="J17" s="45">
        <f>IF(OR(Financieel!B17="",Gebouwenlijst!E17=0,Gebouwenlijst!E17=""),"",Financieel!C17/Gebouwenlijst!E17)</f>
      </c>
    </row>
    <row r="18" spans="1:10" x14ac:dyDescent="0.25">
      <c r="A18" s="28">
        <f>IF(Financieel!B18="","",Financieel!A18)</f>
      </c>
      <c r="B18" s="28">
        <f>IF(Financieel!B18="","",Financieel!B18)</f>
      </c>
      <c r="C18" s="45">
        <f>IF(Financieel!B18="","",Financieel!C18)</f>
      </c>
      <c r="D18" s="45">
        <f>IF(Financieel!B18="","",Financieel!D18)</f>
      </c>
      <c r="E18" s="45">
        <f>IF(Financieel!B18="","",Financieel!E18)</f>
      </c>
      <c r="F18" s="45">
        <f>IF(Financieel!B18="","",Financieel!F18)</f>
      </c>
      <c r="G18" s="45">
        <f>IF(Financieel!B18="","",Financieel!G18)</f>
      </c>
      <c r="H18" s="45">
        <f>IF(Financieel!B18="","",Financieel!H18)</f>
      </c>
      <c r="I18" s="46">
        <f>IF(OR(Financieel!B18="",Financieel!E18=0,Financieel!E18=""),"",Financieel!H18/Financieel!E18)</f>
      </c>
      <c r="J18" s="45">
        <f>IF(OR(Financieel!B18="",Gebouwenlijst!E18=0,Gebouwenlijst!E18=""),"",Financieel!C18/Gebouwenlijst!E18)</f>
      </c>
    </row>
    <row r="19" spans="1:10" x14ac:dyDescent="0.25">
      <c r="A19" s="28">
        <f>IF(Financieel!B19="","",Financieel!A19)</f>
      </c>
      <c r="B19" s="28">
        <f>IF(Financieel!B19="","",Financieel!B19)</f>
      </c>
      <c r="C19" s="45">
        <f>IF(Financieel!B19="","",Financieel!C19)</f>
      </c>
      <c r="D19" s="45">
        <f>IF(Financieel!B19="","",Financieel!D19)</f>
      </c>
      <c r="E19" s="45">
        <f>IF(Financieel!B19="","",Financieel!E19)</f>
      </c>
      <c r="F19" s="45">
        <f>IF(Financieel!B19="","",Financieel!F19)</f>
      </c>
      <c r="G19" s="45">
        <f>IF(Financieel!B19="","",Financieel!G19)</f>
      </c>
      <c r="H19" s="45">
        <f>IF(Financieel!B19="","",Financieel!H19)</f>
      </c>
      <c r="I19" s="46">
        <f>IF(OR(Financieel!B19="",Financieel!E19=0,Financieel!E19=""),"",Financieel!H19/Financieel!E19)</f>
      </c>
      <c r="J19" s="45">
        <f>IF(OR(Financieel!B19="",Gebouwenlijst!E19=0,Gebouwenlijst!E19=""),"",Financieel!C19/Gebouwenlijst!E19)</f>
      </c>
    </row>
    <row r="20" spans="1:10" x14ac:dyDescent="0.25">
      <c r="A20" s="28">
        <f>IF(Financieel!B20="","",Financieel!A20)</f>
      </c>
      <c r="B20" s="28">
        <f>IF(Financieel!B20="","",Financieel!B20)</f>
      </c>
      <c r="C20" s="45">
        <f>IF(Financieel!B20="","",Financieel!C20)</f>
      </c>
      <c r="D20" s="45">
        <f>IF(Financieel!B20="","",Financieel!D20)</f>
      </c>
      <c r="E20" s="45">
        <f>IF(Financieel!B20="","",Financieel!E20)</f>
      </c>
      <c r="F20" s="45">
        <f>IF(Financieel!B20="","",Financieel!F20)</f>
      </c>
      <c r="G20" s="45">
        <f>IF(Financieel!B20="","",Financieel!G20)</f>
      </c>
      <c r="H20" s="45">
        <f>IF(Financieel!B20="","",Financieel!H20)</f>
      </c>
      <c r="I20" s="46">
        <f>IF(OR(Financieel!B20="",Financieel!E20=0,Financieel!E20=""),"",Financieel!H20/Financieel!E20)</f>
      </c>
      <c r="J20" s="45">
        <f>IF(OR(Financieel!B20="",Gebouwenlijst!E20=0,Gebouwenlijst!E20=""),"",Financieel!C20/Gebouwenlijst!E20)</f>
      </c>
    </row>
    <row r="21" spans="1:10" x14ac:dyDescent="0.25">
      <c r="A21" s="28">
        <f>IF(Financieel!B21="","",Financieel!A21)</f>
      </c>
      <c r="B21" s="28">
        <f>IF(Financieel!B21="","",Financieel!B21)</f>
      </c>
      <c r="C21" s="45">
        <f>IF(Financieel!B21="","",Financieel!C21)</f>
      </c>
      <c r="D21" s="45">
        <f>IF(Financieel!B21="","",Financieel!D21)</f>
      </c>
      <c r="E21" s="45">
        <f>IF(Financieel!B21="","",Financieel!E21)</f>
      </c>
      <c r="F21" s="45">
        <f>IF(Financieel!B21="","",Financieel!F21)</f>
      </c>
      <c r="G21" s="45">
        <f>IF(Financieel!B21="","",Financieel!G21)</f>
      </c>
      <c r="H21" s="45">
        <f>IF(Financieel!B21="","",Financieel!H21)</f>
      </c>
      <c r="I21" s="46">
        <f>IF(OR(Financieel!B21="",Financieel!E21=0,Financieel!E21=""),"",Financieel!H21/Financieel!E21)</f>
      </c>
      <c r="J21" s="45">
        <f>IF(OR(Financieel!B21="",Gebouwenlijst!E21=0,Gebouwenlijst!E21=""),"",Financieel!C21/Gebouwenlijst!E21)</f>
      </c>
    </row>
    <row r="22" spans="1:10" x14ac:dyDescent="0.25">
      <c r="A22" s="28">
        <f>IF(Financieel!B22="","",Financieel!A22)</f>
      </c>
      <c r="B22" s="28">
        <f>IF(Financieel!B22="","",Financieel!B22)</f>
      </c>
      <c r="C22" s="45">
        <f>IF(Financieel!B22="","",Financieel!C22)</f>
      </c>
      <c r="D22" s="45">
        <f>IF(Financieel!B22="","",Financieel!D22)</f>
      </c>
      <c r="E22" s="45">
        <f>IF(Financieel!B22="","",Financieel!E22)</f>
      </c>
      <c r="F22" s="45">
        <f>IF(Financieel!B22="","",Financieel!F22)</f>
      </c>
      <c r="G22" s="45">
        <f>IF(Financieel!B22="","",Financieel!G22)</f>
      </c>
      <c r="H22" s="45">
        <f>IF(Financieel!B22="","",Financieel!H22)</f>
      </c>
      <c r="I22" s="46">
        <f>IF(OR(Financieel!B22="",Financieel!E22=0,Financieel!E22=""),"",Financieel!H22/Financieel!E22)</f>
      </c>
      <c r="J22" s="45">
        <f>IF(OR(Financieel!B22="",Gebouwenlijst!E22=0,Gebouwenlijst!E22=""),"",Financieel!C22/Gebouwenlijst!E22)</f>
      </c>
    </row>
    <row r="23" spans="1:10" x14ac:dyDescent="0.25">
      <c r="A23" s="28">
        <f>IF(Financieel!B23="","",Financieel!A23)</f>
      </c>
      <c r="B23" s="28">
        <f>IF(Financieel!B23="","",Financieel!B23)</f>
      </c>
      <c r="C23" s="45">
        <f>IF(Financieel!B23="","",Financieel!C23)</f>
      </c>
      <c r="D23" s="45">
        <f>IF(Financieel!B23="","",Financieel!D23)</f>
      </c>
      <c r="E23" s="45">
        <f>IF(Financieel!B23="","",Financieel!E23)</f>
      </c>
      <c r="F23" s="45">
        <f>IF(Financieel!B23="","",Financieel!F23)</f>
      </c>
      <c r="G23" s="45">
        <f>IF(Financieel!B23="","",Financieel!G23)</f>
      </c>
      <c r="H23" s="45">
        <f>IF(Financieel!B23="","",Financieel!H23)</f>
      </c>
      <c r="I23" s="46">
        <f>IF(OR(Financieel!B23="",Financieel!E23=0,Financieel!E23=""),"",Financieel!H23/Financieel!E23)</f>
      </c>
      <c r="J23" s="45">
        <f>IF(OR(Financieel!B23="",Gebouwenlijst!E23=0,Gebouwenlijst!E23=""),"",Financieel!C23/Gebouwenlijst!E23)</f>
      </c>
    </row>
    <row r="24" spans="1:10" x14ac:dyDescent="0.25">
      <c r="A24" s="28">
        <f>IF(Financieel!B24="","",Financieel!A24)</f>
      </c>
      <c r="B24" s="28">
        <f>IF(Financieel!B24="","",Financieel!B24)</f>
      </c>
      <c r="C24" s="45">
        <f>IF(Financieel!B24="","",Financieel!C24)</f>
      </c>
      <c r="D24" s="45">
        <f>IF(Financieel!B24="","",Financieel!D24)</f>
      </c>
      <c r="E24" s="45">
        <f>IF(Financieel!B24="","",Financieel!E24)</f>
      </c>
      <c r="F24" s="45">
        <f>IF(Financieel!B24="","",Financieel!F24)</f>
      </c>
      <c r="G24" s="45">
        <f>IF(Financieel!B24="","",Financieel!G24)</f>
      </c>
      <c r="H24" s="45">
        <f>IF(Financieel!B24="","",Financieel!H24)</f>
      </c>
      <c r="I24" s="46">
        <f>IF(OR(Financieel!B24="",Financieel!E24=0,Financieel!E24=""),"",Financieel!H24/Financieel!E24)</f>
      </c>
      <c r="J24" s="45">
        <f>IF(OR(Financieel!B24="",Gebouwenlijst!E24=0,Gebouwenlijst!E24=""),"",Financieel!C24/Gebouwenlijst!E24)</f>
      </c>
    </row>
    <row r="25" spans="1:10" x14ac:dyDescent="0.25">
      <c r="A25" s="28">
        <f>IF(Financieel!B25="","",Financieel!A25)</f>
      </c>
      <c r="B25" s="28">
        <f>IF(Financieel!B25="","",Financieel!B25)</f>
      </c>
      <c r="C25" s="45">
        <f>IF(Financieel!B25="","",Financieel!C25)</f>
      </c>
      <c r="D25" s="45">
        <f>IF(Financieel!B25="","",Financieel!D25)</f>
      </c>
      <c r="E25" s="45">
        <f>IF(Financieel!B25="","",Financieel!E25)</f>
      </c>
      <c r="F25" s="45">
        <f>IF(Financieel!B25="","",Financieel!F25)</f>
      </c>
      <c r="G25" s="45">
        <f>IF(Financieel!B25="","",Financieel!G25)</f>
      </c>
      <c r="H25" s="45">
        <f>IF(Financieel!B25="","",Financieel!H25)</f>
      </c>
      <c r="I25" s="46">
        <f>IF(OR(Financieel!B25="",Financieel!E25=0,Financieel!E25=""),"",Financieel!H25/Financieel!E25)</f>
      </c>
      <c r="J25" s="45">
        <f>IF(OR(Financieel!B25="",Gebouwenlijst!E25=0,Gebouwenlijst!E25=""),"",Financieel!C25/Gebouwenlijst!E25)</f>
      </c>
    </row>
    <row r="26" spans="1:10" x14ac:dyDescent="0.25">
      <c r="A26" s="28">
        <f>IF(Financieel!B26="","",Financieel!A26)</f>
      </c>
      <c r="B26" s="28">
        <f>IF(Financieel!B26="","",Financieel!B26)</f>
      </c>
      <c r="C26" s="45">
        <f>IF(Financieel!B26="","",Financieel!C26)</f>
      </c>
      <c r="D26" s="45">
        <f>IF(Financieel!B26="","",Financieel!D26)</f>
      </c>
      <c r="E26" s="45">
        <f>IF(Financieel!B26="","",Financieel!E26)</f>
      </c>
      <c r="F26" s="45">
        <f>IF(Financieel!B26="","",Financieel!F26)</f>
      </c>
      <c r="G26" s="45">
        <f>IF(Financieel!B26="","",Financieel!G26)</f>
      </c>
      <c r="H26" s="45">
        <f>IF(Financieel!B26="","",Financieel!H26)</f>
      </c>
      <c r="I26" s="46">
        <f>IF(OR(Financieel!B26="",Financieel!E26=0,Financieel!E26=""),"",Financieel!H26/Financieel!E26)</f>
      </c>
      <c r="J26" s="45">
        <f>IF(OR(Financieel!B26="",Gebouwenlijst!E26=0,Gebouwenlijst!E26=""),"",Financieel!C26/Gebouwenlijst!E26)</f>
      </c>
    </row>
    <row r="27" spans="1:10" x14ac:dyDescent="0.25">
      <c r="A27" s="28">
        <f>IF(Financieel!B27="","",Financieel!A27)</f>
      </c>
      <c r="B27" s="28">
        <f>IF(Financieel!B27="","",Financieel!B27)</f>
      </c>
      <c r="C27" s="45">
        <f>IF(Financieel!B27="","",Financieel!C27)</f>
      </c>
      <c r="D27" s="45">
        <f>IF(Financieel!B27="","",Financieel!D27)</f>
      </c>
      <c r="E27" s="45">
        <f>IF(Financieel!B27="","",Financieel!E27)</f>
      </c>
      <c r="F27" s="45">
        <f>IF(Financieel!B27="","",Financieel!F27)</f>
      </c>
      <c r="G27" s="45">
        <f>IF(Financieel!B27="","",Financieel!G27)</f>
      </c>
      <c r="H27" s="45">
        <f>IF(Financieel!B27="","",Financieel!H27)</f>
      </c>
      <c r="I27" s="46">
        <f>IF(OR(Financieel!B27="",Financieel!E27=0,Financieel!E27=""),"",Financieel!H27/Financieel!E27)</f>
      </c>
      <c r="J27" s="45">
        <f>IF(OR(Financieel!B27="",Gebouwenlijst!E27=0,Gebouwenlijst!E27=""),"",Financieel!C27/Gebouwenlijst!E27)</f>
      </c>
    </row>
    <row r="28" spans="1:10" x14ac:dyDescent="0.25">
      <c r="A28" s="28">
        <f>IF(Financieel!B28="","",Financieel!A28)</f>
      </c>
      <c r="B28" s="28">
        <f>IF(Financieel!B28="","",Financieel!B28)</f>
      </c>
      <c r="C28" s="45">
        <f>IF(Financieel!B28="","",Financieel!C28)</f>
      </c>
      <c r="D28" s="45">
        <f>IF(Financieel!B28="","",Financieel!D28)</f>
      </c>
      <c r="E28" s="45">
        <f>IF(Financieel!B28="","",Financieel!E28)</f>
      </c>
      <c r="F28" s="45">
        <f>IF(Financieel!B28="","",Financieel!F28)</f>
      </c>
      <c r="G28" s="45">
        <f>IF(Financieel!B28="","",Financieel!G28)</f>
      </c>
      <c r="H28" s="45">
        <f>IF(Financieel!B28="","",Financieel!H28)</f>
      </c>
      <c r="I28" s="46">
        <f>IF(OR(Financieel!B28="",Financieel!E28=0,Financieel!E28=""),"",Financieel!H28/Financieel!E28)</f>
      </c>
      <c r="J28" s="45">
        <f>IF(OR(Financieel!B28="",Gebouwenlijst!E28=0,Gebouwenlijst!E28=""),"",Financieel!C28/Gebouwenlijst!E28)</f>
      </c>
    </row>
    <row r="29" spans="1:10" x14ac:dyDescent="0.25">
      <c r="A29" s="28">
        <f>IF(Financieel!B29="","",Financieel!A29)</f>
      </c>
      <c r="B29" s="28">
        <f>IF(Financieel!B29="","",Financieel!B29)</f>
      </c>
      <c r="C29" s="45">
        <f>IF(Financieel!B29="","",Financieel!C29)</f>
      </c>
      <c r="D29" s="45">
        <f>IF(Financieel!B29="","",Financieel!D29)</f>
      </c>
      <c r="E29" s="45">
        <f>IF(Financieel!B29="","",Financieel!E29)</f>
      </c>
      <c r="F29" s="45">
        <f>IF(Financieel!B29="","",Financieel!F29)</f>
      </c>
      <c r="G29" s="45">
        <f>IF(Financieel!B29="","",Financieel!G29)</f>
      </c>
      <c r="H29" s="45">
        <f>IF(Financieel!B29="","",Financieel!H29)</f>
      </c>
      <c r="I29" s="46">
        <f>IF(OR(Financieel!B29="",Financieel!E29=0,Financieel!E29=""),"",Financieel!H29/Financieel!E29)</f>
      </c>
      <c r="J29" s="45">
        <f>IF(OR(Financieel!B29="",Gebouwenlijst!E29=0,Gebouwenlijst!E29=""),"",Financieel!C29/Gebouwenlijst!E29)</f>
      </c>
    </row>
    <row r="30" spans="1:10" x14ac:dyDescent="0.25">
      <c r="A30" s="28">
        <f>IF(Financieel!B30="","",Financieel!A30)</f>
      </c>
      <c r="B30" s="28">
        <f>IF(Financieel!B30="","",Financieel!B30)</f>
      </c>
      <c r="C30" s="45">
        <f>IF(Financieel!B30="","",Financieel!C30)</f>
      </c>
      <c r="D30" s="45">
        <f>IF(Financieel!B30="","",Financieel!D30)</f>
      </c>
      <c r="E30" s="45">
        <f>IF(Financieel!B30="","",Financieel!E30)</f>
      </c>
      <c r="F30" s="45">
        <f>IF(Financieel!B30="","",Financieel!F30)</f>
      </c>
      <c r="G30" s="45">
        <f>IF(Financieel!B30="","",Financieel!G30)</f>
      </c>
      <c r="H30" s="45">
        <f>IF(Financieel!B30="","",Financieel!H30)</f>
      </c>
      <c r="I30" s="46">
        <f>IF(OR(Financieel!B30="",Financieel!E30=0,Financieel!E30=""),"",Financieel!H30/Financieel!E30)</f>
      </c>
      <c r="J30" s="45">
        <f>IF(OR(Financieel!B30="",Gebouwenlijst!E30=0,Gebouwenlijst!E30=""),"",Financieel!C30/Gebouwenlijst!E30)</f>
      </c>
    </row>
    <row r="31" spans="1:10" x14ac:dyDescent="0.25">
      <c r="A31" s="28">
        <f>IF(Financieel!B31="","",Financieel!A31)</f>
      </c>
      <c r="B31" s="28">
        <f>IF(Financieel!B31="","",Financieel!B31)</f>
      </c>
      <c r="C31" s="45">
        <f>IF(Financieel!B31="","",Financieel!C31)</f>
      </c>
      <c r="D31" s="45">
        <f>IF(Financieel!B31="","",Financieel!D31)</f>
      </c>
      <c r="E31" s="45">
        <f>IF(Financieel!B31="","",Financieel!E31)</f>
      </c>
      <c r="F31" s="45">
        <f>IF(Financieel!B31="","",Financieel!F31)</f>
      </c>
      <c r="G31" s="45">
        <f>IF(Financieel!B31="","",Financieel!G31)</f>
      </c>
      <c r="H31" s="45">
        <f>IF(Financieel!B31="","",Financieel!H31)</f>
      </c>
      <c r="I31" s="46">
        <f>IF(OR(Financieel!B31="",Financieel!E31=0,Financieel!E31=""),"",Financieel!H31/Financieel!E31)</f>
      </c>
      <c r="J31" s="45">
        <f>IF(OR(Financieel!B31="",Gebouwenlijst!E31=0,Gebouwenlijst!E31=""),"",Financieel!C31/Gebouwenlijst!E31)</f>
      </c>
    </row>
    <row r="32" spans="1:10" x14ac:dyDescent="0.25">
      <c r="A32" s="28">
        <f>IF(Financieel!B32="","",Financieel!A32)</f>
      </c>
      <c r="B32" s="28">
        <f>IF(Financieel!B32="","",Financieel!B32)</f>
      </c>
      <c r="C32" s="45">
        <f>IF(Financieel!B32="","",Financieel!C32)</f>
      </c>
      <c r="D32" s="45">
        <f>IF(Financieel!B32="","",Financieel!D32)</f>
      </c>
      <c r="E32" s="45">
        <f>IF(Financieel!B32="","",Financieel!E32)</f>
      </c>
      <c r="F32" s="45">
        <f>IF(Financieel!B32="","",Financieel!F32)</f>
      </c>
      <c r="G32" s="45">
        <f>IF(Financieel!B32="","",Financieel!G32)</f>
      </c>
      <c r="H32" s="45">
        <f>IF(Financieel!B32="","",Financieel!H32)</f>
      </c>
      <c r="I32" s="46">
        <f>IF(OR(Financieel!B32="",Financieel!E32=0,Financieel!E32=""),"",Financieel!H32/Financieel!E32)</f>
      </c>
      <c r="J32" s="45">
        <f>IF(OR(Financieel!B32="",Gebouwenlijst!E32=0,Gebouwenlijst!E32=""),"",Financieel!C32/Gebouwenlijst!E32)</f>
      </c>
    </row>
    <row r="33" spans="1:10" x14ac:dyDescent="0.25">
      <c r="A33" s="28">
        <f>IF(Financieel!B33="","",Financieel!A33)</f>
      </c>
      <c r="B33" s="28">
        <f>IF(Financieel!B33="","",Financieel!B33)</f>
      </c>
      <c r="C33" s="45">
        <f>IF(Financieel!B33="","",Financieel!C33)</f>
      </c>
      <c r="D33" s="45">
        <f>IF(Financieel!B33="","",Financieel!D33)</f>
      </c>
      <c r="E33" s="45">
        <f>IF(Financieel!B33="","",Financieel!E33)</f>
      </c>
      <c r="F33" s="45">
        <f>IF(Financieel!B33="","",Financieel!F33)</f>
      </c>
      <c r="G33" s="45">
        <f>IF(Financieel!B33="","",Financieel!G33)</f>
      </c>
      <c r="H33" s="45">
        <f>IF(Financieel!B33="","",Financieel!H33)</f>
      </c>
      <c r="I33" s="46">
        <f>IF(OR(Financieel!B33="",Financieel!E33=0,Financieel!E33=""),"",Financieel!H33/Financieel!E33)</f>
      </c>
      <c r="J33" s="45">
        <f>IF(OR(Financieel!B33="",Gebouwenlijst!E33=0,Gebouwenlijst!E33=""),"",Financieel!C33/Gebouwenlijst!E33)</f>
      </c>
    </row>
    <row r="34" spans="1:10" x14ac:dyDescent="0.25">
      <c r="A34" s="28">
        <f>IF(Financieel!B34="","",Financieel!A34)</f>
      </c>
      <c r="B34" s="28">
        <f>IF(Financieel!B34="","",Financieel!B34)</f>
      </c>
      <c r="C34" s="45">
        <f>IF(Financieel!B34="","",Financieel!C34)</f>
      </c>
      <c r="D34" s="45">
        <f>IF(Financieel!B34="","",Financieel!D34)</f>
      </c>
      <c r="E34" s="45">
        <f>IF(Financieel!B34="","",Financieel!E34)</f>
      </c>
      <c r="F34" s="45">
        <f>IF(Financieel!B34="","",Financieel!F34)</f>
      </c>
      <c r="G34" s="45">
        <f>IF(Financieel!B34="","",Financieel!G34)</f>
      </c>
      <c r="H34" s="45">
        <f>IF(Financieel!B34="","",Financieel!H34)</f>
      </c>
      <c r="I34" s="46">
        <f>IF(OR(Financieel!B34="",Financieel!E34=0,Financieel!E34=""),"",Financieel!H34/Financieel!E34)</f>
      </c>
      <c r="J34" s="45">
        <f>IF(OR(Financieel!B34="",Gebouwenlijst!E34=0,Gebouwenlijst!E34=""),"",Financieel!C34/Gebouwenlijst!E34)</f>
      </c>
    </row>
    <row r="35" spans="1:10" x14ac:dyDescent="0.25">
      <c r="A35" s="28">
        <f>IF(Financieel!B35="","",Financieel!A35)</f>
      </c>
      <c r="B35" s="28">
        <f>IF(Financieel!B35="","",Financieel!B35)</f>
      </c>
      <c r="C35" s="45">
        <f>IF(Financieel!B35="","",Financieel!C35)</f>
      </c>
      <c r="D35" s="45">
        <f>IF(Financieel!B35="","",Financieel!D35)</f>
      </c>
      <c r="E35" s="45">
        <f>IF(Financieel!B35="","",Financieel!E35)</f>
      </c>
      <c r="F35" s="45">
        <f>IF(Financieel!B35="","",Financieel!F35)</f>
      </c>
      <c r="G35" s="45">
        <f>IF(Financieel!B35="","",Financieel!G35)</f>
      </c>
      <c r="H35" s="45">
        <f>IF(Financieel!B35="","",Financieel!H35)</f>
      </c>
      <c r="I35" s="46">
        <f>IF(OR(Financieel!B35="",Financieel!E35=0,Financieel!E35=""),"",Financieel!H35/Financieel!E35)</f>
      </c>
      <c r="J35" s="45">
        <f>IF(OR(Financieel!B35="",Gebouwenlijst!E35=0,Gebouwenlijst!E35=""),"",Financieel!C35/Gebouwenlijst!E35)</f>
      </c>
    </row>
    <row r="36" spans="1:10" x14ac:dyDescent="0.25">
      <c r="A36" s="28">
        <f>IF(Financieel!B36="","",Financieel!A36)</f>
      </c>
      <c r="B36" s="28">
        <f>IF(Financieel!B36="","",Financieel!B36)</f>
      </c>
      <c r="C36" s="45">
        <f>IF(Financieel!B36="","",Financieel!C36)</f>
      </c>
      <c r="D36" s="45">
        <f>IF(Financieel!B36="","",Financieel!D36)</f>
      </c>
      <c r="E36" s="45">
        <f>IF(Financieel!B36="","",Financieel!E36)</f>
      </c>
      <c r="F36" s="45">
        <f>IF(Financieel!B36="","",Financieel!F36)</f>
      </c>
      <c r="G36" s="45">
        <f>IF(Financieel!B36="","",Financieel!G36)</f>
      </c>
      <c r="H36" s="45">
        <f>IF(Financieel!B36="","",Financieel!H36)</f>
      </c>
      <c r="I36" s="46">
        <f>IF(OR(Financieel!B36="",Financieel!E36=0,Financieel!E36=""),"",Financieel!H36/Financieel!E36)</f>
      </c>
      <c r="J36" s="45">
        <f>IF(OR(Financieel!B36="",Gebouwenlijst!E36=0,Gebouwenlijst!E36=""),"",Financieel!C36/Gebouwenlijst!E36)</f>
      </c>
    </row>
    <row r="37" spans="1:10" x14ac:dyDescent="0.25">
      <c r="A37" s="28">
        <f>IF(Financieel!B37="","",Financieel!A37)</f>
      </c>
      <c r="B37" s="28">
        <f>IF(Financieel!B37="","",Financieel!B37)</f>
      </c>
      <c r="C37" s="45">
        <f>IF(Financieel!B37="","",Financieel!C37)</f>
      </c>
      <c r="D37" s="45">
        <f>IF(Financieel!B37="","",Financieel!D37)</f>
      </c>
      <c r="E37" s="45">
        <f>IF(Financieel!B37="","",Financieel!E37)</f>
      </c>
      <c r="F37" s="45">
        <f>IF(Financieel!B37="","",Financieel!F37)</f>
      </c>
      <c r="G37" s="45">
        <f>IF(Financieel!B37="","",Financieel!G37)</f>
      </c>
      <c r="H37" s="45">
        <f>IF(Financieel!B37="","",Financieel!H37)</f>
      </c>
      <c r="I37" s="46">
        <f>IF(OR(Financieel!B37="",Financieel!E37=0,Financieel!E37=""),"",Financieel!H37/Financieel!E37)</f>
      </c>
      <c r="J37" s="45">
        <f>IF(OR(Financieel!B37="",Gebouwenlijst!E37=0,Gebouwenlijst!E37=""),"",Financieel!C37/Gebouwenlijst!E37)</f>
      </c>
    </row>
    <row r="38" spans="1:10" x14ac:dyDescent="0.25">
      <c r="A38" s="28">
        <f>IF(Financieel!B38="","",Financieel!A38)</f>
      </c>
      <c r="B38" s="28">
        <f>IF(Financieel!B38="","",Financieel!B38)</f>
      </c>
      <c r="C38" s="45">
        <f>IF(Financieel!B38="","",Financieel!C38)</f>
      </c>
      <c r="D38" s="45">
        <f>IF(Financieel!B38="","",Financieel!D38)</f>
      </c>
      <c r="E38" s="45">
        <f>IF(Financieel!B38="","",Financieel!E38)</f>
      </c>
      <c r="F38" s="45">
        <f>IF(Financieel!B38="","",Financieel!F38)</f>
      </c>
      <c r="G38" s="45">
        <f>IF(Financieel!B38="","",Financieel!G38)</f>
      </c>
      <c r="H38" s="45">
        <f>IF(Financieel!B38="","",Financieel!H38)</f>
      </c>
      <c r="I38" s="46">
        <f>IF(OR(Financieel!B38="",Financieel!E38=0,Financieel!E38=""),"",Financieel!H38/Financieel!E38)</f>
      </c>
      <c r="J38" s="45">
        <f>IF(OR(Financieel!B38="",Gebouwenlijst!E38=0,Gebouwenlijst!E38=""),"",Financieel!C38/Gebouwenlijst!E38)</f>
      </c>
    </row>
    <row r="39" spans="1:10" x14ac:dyDescent="0.25">
      <c r="A39" s="28">
        <f>IF(Financieel!B39="","",Financieel!A39)</f>
      </c>
      <c r="B39" s="28">
        <f>IF(Financieel!B39="","",Financieel!B39)</f>
      </c>
      <c r="C39" s="45">
        <f>IF(Financieel!B39="","",Financieel!C39)</f>
      </c>
      <c r="D39" s="45">
        <f>IF(Financieel!B39="","",Financieel!D39)</f>
      </c>
      <c r="E39" s="45">
        <f>IF(Financieel!B39="","",Financieel!E39)</f>
      </c>
      <c r="F39" s="45">
        <f>IF(Financieel!B39="","",Financieel!F39)</f>
      </c>
      <c r="G39" s="45">
        <f>IF(Financieel!B39="","",Financieel!G39)</f>
      </c>
      <c r="H39" s="45">
        <f>IF(Financieel!B39="","",Financieel!H39)</f>
      </c>
      <c r="I39" s="46">
        <f>IF(OR(Financieel!B39="",Financieel!E39=0,Financieel!E39=""),"",Financieel!H39/Financieel!E39)</f>
      </c>
      <c r="J39" s="45">
        <f>IF(OR(Financieel!B39="",Gebouwenlijst!E39=0,Gebouwenlijst!E39=""),"",Financieel!C39/Gebouwenlijst!E39)</f>
      </c>
    </row>
    <row r="40" spans="1:10" x14ac:dyDescent="0.25">
      <c r="A40" s="28">
        <f>IF(Financieel!B40="","",Financieel!A40)</f>
      </c>
      <c r="B40" s="28">
        <f>IF(Financieel!B40="","",Financieel!B40)</f>
      </c>
      <c r="C40" s="45">
        <f>IF(Financieel!B40="","",Financieel!C40)</f>
      </c>
      <c r="D40" s="45">
        <f>IF(Financieel!B40="","",Financieel!D40)</f>
      </c>
      <c r="E40" s="45">
        <f>IF(Financieel!B40="","",Financieel!E40)</f>
      </c>
      <c r="F40" s="45">
        <f>IF(Financieel!B40="","",Financieel!F40)</f>
      </c>
      <c r="G40" s="45">
        <f>IF(Financieel!B40="","",Financieel!G40)</f>
      </c>
      <c r="H40" s="45">
        <f>IF(Financieel!B40="","",Financieel!H40)</f>
      </c>
      <c r="I40" s="46">
        <f>IF(OR(Financieel!B40="",Financieel!E40=0,Financieel!E40=""),"",Financieel!H40/Financieel!E40)</f>
      </c>
      <c r="J40" s="45">
        <f>IF(OR(Financieel!B40="",Gebouwenlijst!E40=0,Gebouwenlijst!E40=""),"",Financieel!C40/Gebouwenlijst!E40)</f>
      </c>
    </row>
    <row r="41" spans="1:10" x14ac:dyDescent="0.25">
      <c r="A41" s="28">
        <f>IF(Financieel!B41="","",Financieel!A41)</f>
      </c>
      <c r="B41" s="28">
        <f>IF(Financieel!B41="","",Financieel!B41)</f>
      </c>
      <c r="C41" s="45">
        <f>IF(Financieel!B41="","",Financieel!C41)</f>
      </c>
      <c r="D41" s="45">
        <f>IF(Financieel!B41="","",Financieel!D41)</f>
      </c>
      <c r="E41" s="45">
        <f>IF(Financieel!B41="","",Financieel!E41)</f>
      </c>
      <c r="F41" s="45">
        <f>IF(Financieel!B41="","",Financieel!F41)</f>
      </c>
      <c r="G41" s="45">
        <f>IF(Financieel!B41="","",Financieel!G41)</f>
      </c>
      <c r="H41" s="45">
        <f>IF(Financieel!B41="","",Financieel!H41)</f>
      </c>
      <c r="I41" s="46">
        <f>IF(OR(Financieel!B41="",Financieel!E41=0,Financieel!E41=""),"",Financieel!H41/Financieel!E41)</f>
      </c>
      <c r="J41" s="45">
        <f>IF(OR(Financieel!B41="",Gebouwenlijst!E41=0,Gebouwenlijst!E41=""),"",Financieel!C41/Gebouwenlijst!E41)</f>
      </c>
    </row>
    <row r="42" spans="1:10" x14ac:dyDescent="0.25">
      <c r="A42" s="28">
        <f>IF(Financieel!B42="","",Financieel!A42)</f>
      </c>
      <c r="B42" s="28">
        <f>IF(Financieel!B42="","",Financieel!B42)</f>
      </c>
      <c r="C42" s="45">
        <f>IF(Financieel!B42="","",Financieel!C42)</f>
      </c>
      <c r="D42" s="45">
        <f>IF(Financieel!B42="","",Financieel!D42)</f>
      </c>
      <c r="E42" s="45">
        <f>IF(Financieel!B42="","",Financieel!E42)</f>
      </c>
      <c r="F42" s="45">
        <f>IF(Financieel!B42="","",Financieel!F42)</f>
      </c>
      <c r="G42" s="45">
        <f>IF(Financieel!B42="","",Financieel!G42)</f>
      </c>
      <c r="H42" s="45">
        <f>IF(Financieel!B42="","",Financieel!H42)</f>
      </c>
      <c r="I42" s="46">
        <f>IF(OR(Financieel!B42="",Financieel!E42=0,Financieel!E42=""),"",Financieel!H42/Financieel!E42)</f>
      </c>
      <c r="J42" s="45">
        <f>IF(OR(Financieel!B42="",Gebouwenlijst!E42=0,Gebouwenlijst!E42=""),"",Financieel!C42/Gebouwenlijst!E42)</f>
      </c>
    </row>
    <row r="43" spans="1:10" x14ac:dyDescent="0.25">
      <c r="A43" s="28">
        <f>IF(Financieel!B43="","",Financieel!A43)</f>
      </c>
      <c r="B43" s="28">
        <f>IF(Financieel!B43="","",Financieel!B43)</f>
      </c>
      <c r="C43" s="45">
        <f>IF(Financieel!B43="","",Financieel!C43)</f>
      </c>
      <c r="D43" s="45">
        <f>IF(Financieel!B43="","",Financieel!D43)</f>
      </c>
      <c r="E43" s="45">
        <f>IF(Financieel!B43="","",Financieel!E43)</f>
      </c>
      <c r="F43" s="45">
        <f>IF(Financieel!B43="","",Financieel!F43)</f>
      </c>
      <c r="G43" s="45">
        <f>IF(Financieel!B43="","",Financieel!G43)</f>
      </c>
      <c r="H43" s="45">
        <f>IF(Financieel!B43="","",Financieel!H43)</f>
      </c>
      <c r="I43" s="46">
        <f>IF(OR(Financieel!B43="",Financieel!E43=0,Financieel!E43=""),"",Financieel!H43/Financieel!E43)</f>
      </c>
      <c r="J43" s="45">
        <f>IF(OR(Financieel!B43="",Gebouwenlijst!E43=0,Gebouwenlijst!E43=""),"",Financieel!C43/Gebouwenlijst!E43)</f>
      </c>
    </row>
    <row r="44" spans="1:10" x14ac:dyDescent="0.25">
      <c r="A44" s="28">
        <f>IF(Financieel!B44="","",Financieel!A44)</f>
      </c>
      <c r="B44" s="28">
        <f>IF(Financieel!B44="","",Financieel!B44)</f>
      </c>
      <c r="C44" s="45">
        <f>IF(Financieel!B44="","",Financieel!C44)</f>
      </c>
      <c r="D44" s="45">
        <f>IF(Financieel!B44="","",Financieel!D44)</f>
      </c>
      <c r="E44" s="45">
        <f>IF(Financieel!B44="","",Financieel!E44)</f>
      </c>
      <c r="F44" s="45">
        <f>IF(Financieel!B44="","",Financieel!F44)</f>
      </c>
      <c r="G44" s="45">
        <f>IF(Financieel!B44="","",Financieel!G44)</f>
      </c>
      <c r="H44" s="45">
        <f>IF(Financieel!B44="","",Financieel!H44)</f>
      </c>
      <c r="I44" s="46">
        <f>IF(OR(Financieel!B44="",Financieel!E44=0,Financieel!E44=""),"",Financieel!H44/Financieel!E44)</f>
      </c>
      <c r="J44" s="45">
        <f>IF(OR(Financieel!B44="",Gebouwenlijst!E44=0,Gebouwenlijst!E44=""),"",Financieel!C44/Gebouwenlijst!E44)</f>
      </c>
    </row>
    <row r="45" spans="1:10" x14ac:dyDescent="0.25">
      <c r="A45" s="28">
        <f>IF(Financieel!B45="","",Financieel!A45)</f>
      </c>
      <c r="B45" s="28">
        <f>IF(Financieel!B45="","",Financieel!B45)</f>
      </c>
      <c r="C45" s="45">
        <f>IF(Financieel!B45="","",Financieel!C45)</f>
      </c>
      <c r="D45" s="45">
        <f>IF(Financieel!B45="","",Financieel!D45)</f>
      </c>
      <c r="E45" s="45">
        <f>IF(Financieel!B45="","",Financieel!E45)</f>
      </c>
      <c r="F45" s="45">
        <f>IF(Financieel!B45="","",Financieel!F45)</f>
      </c>
      <c r="G45" s="45">
        <f>IF(Financieel!B45="","",Financieel!G45)</f>
      </c>
      <c r="H45" s="45">
        <f>IF(Financieel!B45="","",Financieel!H45)</f>
      </c>
      <c r="I45" s="46">
        <f>IF(OR(Financieel!B45="",Financieel!E45=0,Financieel!E45=""),"",Financieel!H45/Financieel!E45)</f>
      </c>
      <c r="J45" s="45">
        <f>IF(OR(Financieel!B45="",Gebouwenlijst!E45=0,Gebouwenlijst!E45=""),"",Financieel!C45/Gebouwenlijst!E45)</f>
      </c>
    </row>
    <row r="46" spans="1:10" x14ac:dyDescent="0.25">
      <c r="A46" s="28">
        <f>IF(Financieel!B46="","",Financieel!A46)</f>
      </c>
      <c r="B46" s="28">
        <f>IF(Financieel!B46="","",Financieel!B46)</f>
      </c>
      <c r="C46" s="45">
        <f>IF(Financieel!B46="","",Financieel!C46)</f>
      </c>
      <c r="D46" s="45">
        <f>IF(Financieel!B46="","",Financieel!D46)</f>
      </c>
      <c r="E46" s="45">
        <f>IF(Financieel!B46="","",Financieel!E46)</f>
      </c>
      <c r="F46" s="45">
        <f>IF(Financieel!B46="","",Financieel!F46)</f>
      </c>
      <c r="G46" s="45">
        <f>IF(Financieel!B46="","",Financieel!G46)</f>
      </c>
      <c r="H46" s="45">
        <f>IF(Financieel!B46="","",Financieel!H46)</f>
      </c>
      <c r="I46" s="46">
        <f>IF(OR(Financieel!B46="",Financieel!E46=0,Financieel!E46=""),"",Financieel!H46/Financieel!E46)</f>
      </c>
      <c r="J46" s="45">
        <f>IF(OR(Financieel!B46="",Gebouwenlijst!E46=0,Gebouwenlijst!E46=""),"",Financieel!C46/Gebouwenlijst!E46)</f>
      </c>
    </row>
    <row r="47" spans="1:10" x14ac:dyDescent="0.25">
      <c r="A47" s="28">
        <f>IF(Financieel!B47="","",Financieel!A47)</f>
      </c>
      <c r="B47" s="28">
        <f>IF(Financieel!B47="","",Financieel!B47)</f>
      </c>
      <c r="C47" s="45">
        <f>IF(Financieel!B47="","",Financieel!C47)</f>
      </c>
      <c r="D47" s="45">
        <f>IF(Financieel!B47="","",Financieel!D47)</f>
      </c>
      <c r="E47" s="45">
        <f>IF(Financieel!B47="","",Financieel!E47)</f>
      </c>
      <c r="F47" s="45">
        <f>IF(Financieel!B47="","",Financieel!F47)</f>
      </c>
      <c r="G47" s="45">
        <f>IF(Financieel!B47="","",Financieel!G47)</f>
      </c>
      <c r="H47" s="45">
        <f>IF(Financieel!B47="","",Financieel!H47)</f>
      </c>
      <c r="I47" s="46">
        <f>IF(OR(Financieel!B47="",Financieel!E47=0,Financieel!E47=""),"",Financieel!H47/Financieel!E47)</f>
      </c>
      <c r="J47" s="45">
        <f>IF(OR(Financieel!B47="",Gebouwenlijst!E47=0,Gebouwenlijst!E47=""),"",Financieel!C47/Gebouwenlijst!E47)</f>
      </c>
    </row>
    <row r="48" spans="1:10" x14ac:dyDescent="0.25">
      <c r="A48" s="28">
        <f>IF(Financieel!B48="","",Financieel!A48)</f>
      </c>
      <c r="B48" s="28">
        <f>IF(Financieel!B48="","",Financieel!B48)</f>
      </c>
      <c r="C48" s="45">
        <f>IF(Financieel!B48="","",Financieel!C48)</f>
      </c>
      <c r="D48" s="45">
        <f>IF(Financieel!B48="","",Financieel!D48)</f>
      </c>
      <c r="E48" s="45">
        <f>IF(Financieel!B48="","",Financieel!E48)</f>
      </c>
      <c r="F48" s="45">
        <f>IF(Financieel!B48="","",Financieel!F48)</f>
      </c>
      <c r="G48" s="45">
        <f>IF(Financieel!B48="","",Financieel!G48)</f>
      </c>
      <c r="H48" s="45">
        <f>IF(Financieel!B48="","",Financieel!H48)</f>
      </c>
      <c r="I48" s="46">
        <f>IF(OR(Financieel!B48="",Financieel!E48=0,Financieel!E48=""),"",Financieel!H48/Financieel!E48)</f>
      </c>
      <c r="J48" s="45">
        <f>IF(OR(Financieel!B48="",Gebouwenlijst!E48=0,Gebouwenlijst!E48=""),"",Financieel!C48/Gebouwenlijst!E48)</f>
      </c>
    </row>
    <row r="49" spans="1:10" x14ac:dyDescent="0.25">
      <c r="A49" s="28">
        <f>IF(Financieel!B49="","",Financieel!A49)</f>
      </c>
      <c r="B49" s="28">
        <f>IF(Financieel!B49="","",Financieel!B49)</f>
      </c>
      <c r="C49" s="45">
        <f>IF(Financieel!B49="","",Financieel!C49)</f>
      </c>
      <c r="D49" s="45">
        <f>IF(Financieel!B49="","",Financieel!D49)</f>
      </c>
      <c r="E49" s="45">
        <f>IF(Financieel!B49="","",Financieel!E49)</f>
      </c>
      <c r="F49" s="45">
        <f>IF(Financieel!B49="","",Financieel!F49)</f>
      </c>
      <c r="G49" s="45">
        <f>IF(Financieel!B49="","",Financieel!G49)</f>
      </c>
      <c r="H49" s="45">
        <f>IF(Financieel!B49="","",Financieel!H49)</f>
      </c>
      <c r="I49" s="46">
        <f>IF(OR(Financieel!B49="",Financieel!E49=0,Financieel!E49=""),"",Financieel!H49/Financieel!E49)</f>
      </c>
      <c r="J49" s="45">
        <f>IF(OR(Financieel!B49="",Gebouwenlijst!E49=0,Gebouwenlijst!E49=""),"",Financieel!C49/Gebouwenlijst!E49)</f>
      </c>
    </row>
    <row r="50" spans="1:10" x14ac:dyDescent="0.25">
      <c r="A50" s="28">
        <f>IF(Financieel!B50="","",Financieel!A50)</f>
      </c>
      <c r="B50" s="28">
        <f>IF(Financieel!B50="","",Financieel!B50)</f>
      </c>
      <c r="C50" s="45">
        <f>IF(Financieel!B50="","",Financieel!C50)</f>
      </c>
      <c r="D50" s="45">
        <f>IF(Financieel!B50="","",Financieel!D50)</f>
      </c>
      <c r="E50" s="45">
        <f>IF(Financieel!B50="","",Financieel!E50)</f>
      </c>
      <c r="F50" s="45">
        <f>IF(Financieel!B50="","",Financieel!F50)</f>
      </c>
      <c r="G50" s="45">
        <f>IF(Financieel!B50="","",Financieel!G50)</f>
      </c>
      <c r="H50" s="45">
        <f>IF(Financieel!B50="","",Financieel!H50)</f>
      </c>
      <c r="I50" s="46">
        <f>IF(OR(Financieel!B50="",Financieel!E50=0,Financieel!E50=""),"",Financieel!H50/Financieel!E50)</f>
      </c>
      <c r="J50" s="45">
        <f>IF(OR(Financieel!B50="",Gebouwenlijst!E50=0,Gebouwenlijst!E50=""),"",Financieel!C50/Gebouwenlijst!E50)</f>
      </c>
    </row>
    <row r="51" spans="1:10" x14ac:dyDescent="0.25">
      <c r="A51" s="28">
        <f>IF(Financieel!B51="","",Financieel!A51)</f>
      </c>
      <c r="B51" s="28">
        <f>IF(Financieel!B51="","",Financieel!B51)</f>
      </c>
      <c r="C51" s="45">
        <f>IF(Financieel!B51="","",Financieel!C51)</f>
      </c>
      <c r="D51" s="45">
        <f>IF(Financieel!B51="","",Financieel!D51)</f>
      </c>
      <c r="E51" s="45">
        <f>IF(Financieel!B51="","",Financieel!E51)</f>
      </c>
      <c r="F51" s="45">
        <f>IF(Financieel!B51="","",Financieel!F51)</f>
      </c>
      <c r="G51" s="45">
        <f>IF(Financieel!B51="","",Financieel!G51)</f>
      </c>
      <c r="H51" s="45">
        <f>IF(Financieel!B51="","",Financieel!H51)</f>
      </c>
      <c r="I51" s="46">
        <f>IF(OR(Financieel!B51="",Financieel!E51=0,Financieel!E51=""),"",Financieel!H51/Financieel!E51)</f>
      </c>
      <c r="J51" s="45">
        <f>IF(OR(Financieel!B51="",Gebouwenlijst!E51=0,Gebouwenlijst!E51=""),"",Financieel!C51/Gebouwenlijst!E51)</f>
      </c>
    </row>
    <row r="52" spans="1:10" x14ac:dyDescent="0.25">
      <c r="A52" s="28">
        <f>IF(Financieel!B52="","",Financieel!A52)</f>
      </c>
      <c r="B52" s="28">
        <f>IF(Financieel!B52="","",Financieel!B52)</f>
      </c>
      <c r="C52" s="45">
        <f>IF(Financieel!B52="","",Financieel!C52)</f>
      </c>
      <c r="D52" s="45">
        <f>IF(Financieel!B52="","",Financieel!D52)</f>
      </c>
      <c r="E52" s="45">
        <f>IF(Financieel!B52="","",Financieel!E52)</f>
      </c>
      <c r="F52" s="45">
        <f>IF(Financieel!B52="","",Financieel!F52)</f>
      </c>
      <c r="G52" s="45">
        <f>IF(Financieel!B52="","",Financieel!G52)</f>
      </c>
      <c r="H52" s="45">
        <f>IF(Financieel!B52="","",Financieel!H52)</f>
      </c>
      <c r="I52" s="46">
        <f>IF(OR(Financieel!B52="",Financieel!E52=0,Financieel!E52=""),"",Financieel!H52/Financieel!E52)</f>
      </c>
      <c r="J52" s="45">
        <f>IF(OR(Financieel!B52="",Gebouwenlijst!E52=0,Gebouwenlijst!E52=""),"",Financieel!C52/Gebouwenlijst!E52)</f>
      </c>
    </row>
    <row r="53" spans="1:10" x14ac:dyDescent="0.25">
      <c r="A53" s="28">
        <f>IF(Financieel!B53="","",Financieel!A53)</f>
      </c>
      <c r="B53" s="28">
        <f>IF(Financieel!B53="","",Financieel!B53)</f>
      </c>
      <c r="C53" s="45">
        <f>IF(Financieel!B53="","",Financieel!C53)</f>
      </c>
      <c r="D53" s="45">
        <f>IF(Financieel!B53="","",Financieel!D53)</f>
      </c>
      <c r="E53" s="45">
        <f>IF(Financieel!B53="","",Financieel!E53)</f>
      </c>
      <c r="F53" s="45">
        <f>IF(Financieel!B53="","",Financieel!F53)</f>
      </c>
      <c r="G53" s="45">
        <f>IF(Financieel!B53="","",Financieel!G53)</f>
      </c>
      <c r="H53" s="45">
        <f>IF(Financieel!B53="","",Financieel!H53)</f>
      </c>
      <c r="I53" s="46">
        <f>IF(OR(Financieel!B53="",Financieel!E53=0,Financieel!E53=""),"",Financieel!H53/Financieel!E53)</f>
      </c>
      <c r="J53" s="45">
        <f>IF(OR(Financieel!B53="",Gebouwenlijst!E53=0,Gebouwenlijst!E53=""),"",Financieel!C53/Gebouwenlijst!E53)</f>
      </c>
    </row>
    <row r="55" spans="1:10" x14ac:dyDescent="0.25">
      <c r="A55" s="24"/>
      <c r="B55" s="25" t="s">
        <v>67</v>
      </c>
      <c r="C55" s="31">
        <f>SUM(Financieel!C4:C53)</f>
      </c>
      <c r="D55" s="31">
        <f>SUM(Financieel!D4:D53)</f>
      </c>
      <c r="E55" s="31">
        <f>SUM(Financieel!E4:E53)</f>
      </c>
      <c r="F55" s="31">
        <f>SUM(Financieel!F4:F53)</f>
      </c>
      <c r="G55" s="31">
        <f>SUM(Financieel!G4:G53)</f>
      </c>
      <c r="H55" s="31">
        <f>SUM(Financieel!H4:H53)</f>
      </c>
      <c r="I55" s="24"/>
      <c r="J55" s="24"/>
    </row>
  </sheetData>
  <mergeCells count="2">
    <mergeCell ref="A1:J1"/>
    <mergeCell ref="A2:J2"/>
  </mergeCells>
  <pageSetup paperSize="9" orientation="landscape" fitToWidth="1" fitToHeight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G61"/>
  <sheetFormatPr defaultRowHeight="15" outlineLevelRow="0" outlineLevelCol="0" x14ac:dyDescent="55"/>
  <cols>
    <col min="1" max="1" width="6" customWidth="1"/>
    <col min="2" max="2" width="28" customWidth="1"/>
    <col min="3" max="3" width="18" customWidth="1"/>
    <col min="4" max="4" width="24" customWidth="1"/>
    <col min="5" max="5" width="18" customWidth="1"/>
    <col min="6" max="6" width="12" customWidth="1"/>
    <col min="7" max="7" width="20" customWidth="1"/>
  </cols>
  <sheetData>
    <row r="1" ht="36" customHeight="1" spans="1:7" x14ac:dyDescent="0.25">
      <c r="A1" s="18" t="s">
        <v>212</v>
      </c>
      <c r="B1" s="18"/>
      <c r="C1" s="18"/>
      <c r="D1" s="18"/>
      <c r="E1" s="18"/>
      <c r="F1" s="18"/>
      <c r="G1" s="18"/>
    </row>
    <row r="2" ht="24" customHeight="1" spans="1:7" x14ac:dyDescent="0.25">
      <c r="A2" s="19" t="s">
        <v>213</v>
      </c>
      <c r="B2" s="19"/>
      <c r="C2" s="19"/>
      <c r="D2" s="19"/>
      <c r="E2" s="19"/>
      <c r="F2" s="19"/>
      <c r="G2" s="19"/>
    </row>
    <row r="3" ht="28" customHeight="1" spans="1:7" x14ac:dyDescent="0.25">
      <c r="A3" s="20" t="s">
        <v>58</v>
      </c>
      <c r="B3" s="20" t="s">
        <v>59</v>
      </c>
      <c r="C3" s="20" t="s">
        <v>214</v>
      </c>
      <c r="D3" s="20" t="s">
        <v>110</v>
      </c>
      <c r="E3" s="20" t="s">
        <v>215</v>
      </c>
      <c r="F3" s="20" t="s">
        <v>113</v>
      </c>
      <c r="G3" s="20" t="s">
        <v>216</v>
      </c>
    </row>
    <row r="4" spans="1:7" x14ac:dyDescent="0.25">
      <c r="A4" s="28">
        <f>IF(Gebouwenlijst!B4="","",Gebouwenlijst!A4)</f>
      </c>
      <c r="B4" s="28">
        <f>IF(Gebouwenlijst!B4="","",Gebouwenlijst!B4)</f>
      </c>
      <c r="C4" s="28">
        <f>IF(Gebouwenlijst!B4="","",Gebouwenlijst!C4)</f>
      </c>
      <c r="D4" s="28">
        <f>IF(Gebouwenlijst!B4="","",'Strategie per Object'!C4)</f>
      </c>
      <c r="E4" s="28">
        <f>IF(Gebouwenlijst!B4="","",IF('Strategie per Object'!D4="","",'Strategie per Object'!D4&amp;"-"&amp;'Strategie per Object'!E4))</f>
      </c>
      <c r="F4" s="28">
        <f>IF(Gebouwenlijst!B4="","",'Strategie per Object'!F4)</f>
      </c>
      <c r="G4" s="45">
        <f>IF(Gebouwenlijst!B4="","",'Strategie per Object'!G4)</f>
      </c>
    </row>
    <row r="5" spans="1:7" x14ac:dyDescent="0.25">
      <c r="A5" s="28">
        <f>IF(Gebouwenlijst!B5="","",Gebouwenlijst!A5)</f>
      </c>
      <c r="B5" s="28">
        <f>IF(Gebouwenlijst!B5="","",Gebouwenlijst!B5)</f>
      </c>
      <c r="C5" s="28">
        <f>IF(Gebouwenlijst!B5="","",Gebouwenlijst!C5)</f>
      </c>
      <c r="D5" s="28">
        <f>IF(Gebouwenlijst!B5="","",'Strategie per Object'!C5)</f>
      </c>
      <c r="E5" s="28">
        <f>IF(Gebouwenlijst!B5="","",IF('Strategie per Object'!D5="","",'Strategie per Object'!D5&amp;"-"&amp;'Strategie per Object'!E5))</f>
      </c>
      <c r="F5" s="28">
        <f>IF(Gebouwenlijst!B5="","",'Strategie per Object'!F5)</f>
      </c>
      <c r="G5" s="45">
        <f>IF(Gebouwenlijst!B5="","",'Strategie per Object'!G5)</f>
      </c>
    </row>
    <row r="6" spans="1:7" x14ac:dyDescent="0.25">
      <c r="A6" s="28">
        <f>IF(Gebouwenlijst!B6="","",Gebouwenlijst!A6)</f>
      </c>
      <c r="B6" s="28">
        <f>IF(Gebouwenlijst!B6="","",Gebouwenlijst!B6)</f>
      </c>
      <c r="C6" s="28">
        <f>IF(Gebouwenlijst!B6="","",Gebouwenlijst!C6)</f>
      </c>
      <c r="D6" s="28">
        <f>IF(Gebouwenlijst!B6="","",'Strategie per Object'!C6)</f>
      </c>
      <c r="E6" s="28">
        <f>IF(Gebouwenlijst!B6="","",IF('Strategie per Object'!D6="","",'Strategie per Object'!D6&amp;"-"&amp;'Strategie per Object'!E6))</f>
      </c>
      <c r="F6" s="28">
        <f>IF(Gebouwenlijst!B6="","",'Strategie per Object'!F6)</f>
      </c>
      <c r="G6" s="45">
        <f>IF(Gebouwenlijst!B6="","",'Strategie per Object'!G6)</f>
      </c>
    </row>
    <row r="7" spans="1:7" x14ac:dyDescent="0.25">
      <c r="A7" s="28">
        <f>IF(Gebouwenlijst!B7="","",Gebouwenlijst!A7)</f>
      </c>
      <c r="B7" s="28">
        <f>IF(Gebouwenlijst!B7="","",Gebouwenlijst!B7)</f>
      </c>
      <c r="C7" s="28">
        <f>IF(Gebouwenlijst!B7="","",Gebouwenlijst!C7)</f>
      </c>
      <c r="D7" s="28">
        <f>IF(Gebouwenlijst!B7="","",'Strategie per Object'!C7)</f>
      </c>
      <c r="E7" s="28">
        <f>IF(Gebouwenlijst!B7="","",IF('Strategie per Object'!D7="","",'Strategie per Object'!D7&amp;"-"&amp;'Strategie per Object'!E7))</f>
      </c>
      <c r="F7" s="28">
        <f>IF(Gebouwenlijst!B7="","",'Strategie per Object'!F7)</f>
      </c>
      <c r="G7" s="45">
        <f>IF(Gebouwenlijst!B7="","",'Strategie per Object'!G7)</f>
      </c>
    </row>
    <row r="8" spans="1:7" x14ac:dyDescent="0.25">
      <c r="A8" s="28">
        <f>IF(Gebouwenlijst!B8="","",Gebouwenlijst!A8)</f>
      </c>
      <c r="B8" s="28">
        <f>IF(Gebouwenlijst!B8="","",Gebouwenlijst!B8)</f>
      </c>
      <c r="C8" s="28">
        <f>IF(Gebouwenlijst!B8="","",Gebouwenlijst!C8)</f>
      </c>
      <c r="D8" s="28">
        <f>IF(Gebouwenlijst!B8="","",'Strategie per Object'!C8)</f>
      </c>
      <c r="E8" s="28">
        <f>IF(Gebouwenlijst!B8="","",IF('Strategie per Object'!D8="","",'Strategie per Object'!D8&amp;"-"&amp;'Strategie per Object'!E8))</f>
      </c>
      <c r="F8" s="28">
        <f>IF(Gebouwenlijst!B8="","",'Strategie per Object'!F8)</f>
      </c>
      <c r="G8" s="45">
        <f>IF(Gebouwenlijst!B8="","",'Strategie per Object'!G8)</f>
      </c>
    </row>
    <row r="9" spans="1:7" x14ac:dyDescent="0.25">
      <c r="A9" s="28">
        <f>IF(Gebouwenlijst!B9="","",Gebouwenlijst!A9)</f>
      </c>
      <c r="B9" s="28">
        <f>IF(Gebouwenlijst!B9="","",Gebouwenlijst!B9)</f>
      </c>
      <c r="C9" s="28">
        <f>IF(Gebouwenlijst!B9="","",Gebouwenlijst!C9)</f>
      </c>
      <c r="D9" s="28">
        <f>IF(Gebouwenlijst!B9="","",'Strategie per Object'!C9)</f>
      </c>
      <c r="E9" s="28">
        <f>IF(Gebouwenlijst!B9="","",IF('Strategie per Object'!D9="","",'Strategie per Object'!D9&amp;"-"&amp;'Strategie per Object'!E9))</f>
      </c>
      <c r="F9" s="28">
        <f>IF(Gebouwenlijst!B9="","",'Strategie per Object'!F9)</f>
      </c>
      <c r="G9" s="45">
        <f>IF(Gebouwenlijst!B9="","",'Strategie per Object'!G9)</f>
      </c>
    </row>
    <row r="10" spans="1:7" x14ac:dyDescent="0.25">
      <c r="A10" s="28">
        <f>IF(Gebouwenlijst!B10="","",Gebouwenlijst!A10)</f>
      </c>
      <c r="B10" s="28">
        <f>IF(Gebouwenlijst!B10="","",Gebouwenlijst!B10)</f>
      </c>
      <c r="C10" s="28">
        <f>IF(Gebouwenlijst!B10="","",Gebouwenlijst!C10)</f>
      </c>
      <c r="D10" s="28">
        <f>IF(Gebouwenlijst!B10="","",'Strategie per Object'!C10)</f>
      </c>
      <c r="E10" s="28">
        <f>IF(Gebouwenlijst!B10="","",IF('Strategie per Object'!D10="","",'Strategie per Object'!D10&amp;"-"&amp;'Strategie per Object'!E10))</f>
      </c>
      <c r="F10" s="28">
        <f>IF(Gebouwenlijst!B10="","",'Strategie per Object'!F10)</f>
      </c>
      <c r="G10" s="45">
        <f>IF(Gebouwenlijst!B10="","",'Strategie per Object'!G10)</f>
      </c>
    </row>
    <row r="11" spans="1:7" x14ac:dyDescent="0.25">
      <c r="A11" s="28">
        <f>IF(Gebouwenlijst!B11="","",Gebouwenlijst!A11)</f>
      </c>
      <c r="B11" s="28">
        <f>IF(Gebouwenlijst!B11="","",Gebouwenlijst!B11)</f>
      </c>
      <c r="C11" s="28">
        <f>IF(Gebouwenlijst!B11="","",Gebouwenlijst!C11)</f>
      </c>
      <c r="D11" s="28">
        <f>IF(Gebouwenlijst!B11="","",'Strategie per Object'!C11)</f>
      </c>
      <c r="E11" s="28">
        <f>IF(Gebouwenlijst!B11="","",IF('Strategie per Object'!D11="","",'Strategie per Object'!D11&amp;"-"&amp;'Strategie per Object'!E11))</f>
      </c>
      <c r="F11" s="28">
        <f>IF(Gebouwenlijst!B11="","",'Strategie per Object'!F11)</f>
      </c>
      <c r="G11" s="45">
        <f>IF(Gebouwenlijst!B11="","",'Strategie per Object'!G11)</f>
      </c>
    </row>
    <row r="12" spans="1:7" x14ac:dyDescent="0.25">
      <c r="A12" s="28">
        <f>IF(Gebouwenlijst!B12="","",Gebouwenlijst!A12)</f>
      </c>
      <c r="B12" s="28">
        <f>IF(Gebouwenlijst!B12="","",Gebouwenlijst!B12)</f>
      </c>
      <c r="C12" s="28">
        <f>IF(Gebouwenlijst!B12="","",Gebouwenlijst!C12)</f>
      </c>
      <c r="D12" s="28">
        <f>IF(Gebouwenlijst!B12="","",'Strategie per Object'!C12)</f>
      </c>
      <c r="E12" s="28">
        <f>IF(Gebouwenlijst!B12="","",IF('Strategie per Object'!D12="","",'Strategie per Object'!D12&amp;"-"&amp;'Strategie per Object'!E12))</f>
      </c>
      <c r="F12" s="28">
        <f>IF(Gebouwenlijst!B12="","",'Strategie per Object'!F12)</f>
      </c>
      <c r="G12" s="45">
        <f>IF(Gebouwenlijst!B12="","",'Strategie per Object'!G12)</f>
      </c>
    </row>
    <row r="13" spans="1:7" x14ac:dyDescent="0.25">
      <c r="A13" s="28">
        <f>IF(Gebouwenlijst!B13="","",Gebouwenlijst!A13)</f>
      </c>
      <c r="B13" s="28">
        <f>IF(Gebouwenlijst!B13="","",Gebouwenlijst!B13)</f>
      </c>
      <c r="C13" s="28">
        <f>IF(Gebouwenlijst!B13="","",Gebouwenlijst!C13)</f>
      </c>
      <c r="D13" s="28">
        <f>IF(Gebouwenlijst!B13="","",'Strategie per Object'!C13)</f>
      </c>
      <c r="E13" s="28">
        <f>IF(Gebouwenlijst!B13="","",IF('Strategie per Object'!D13="","",'Strategie per Object'!D13&amp;"-"&amp;'Strategie per Object'!E13))</f>
      </c>
      <c r="F13" s="28">
        <f>IF(Gebouwenlijst!B13="","",'Strategie per Object'!F13)</f>
      </c>
      <c r="G13" s="45">
        <f>IF(Gebouwenlijst!B13="","",'Strategie per Object'!G13)</f>
      </c>
    </row>
    <row r="14" spans="1:7" x14ac:dyDescent="0.25">
      <c r="A14" s="28">
        <f>IF(Gebouwenlijst!B14="","",Gebouwenlijst!A14)</f>
      </c>
      <c r="B14" s="28">
        <f>IF(Gebouwenlijst!B14="","",Gebouwenlijst!B14)</f>
      </c>
      <c r="C14" s="28">
        <f>IF(Gebouwenlijst!B14="","",Gebouwenlijst!C14)</f>
      </c>
      <c r="D14" s="28">
        <f>IF(Gebouwenlijst!B14="","",'Strategie per Object'!C14)</f>
      </c>
      <c r="E14" s="28">
        <f>IF(Gebouwenlijst!B14="","",IF('Strategie per Object'!D14="","",'Strategie per Object'!D14&amp;"-"&amp;'Strategie per Object'!E14))</f>
      </c>
      <c r="F14" s="28">
        <f>IF(Gebouwenlijst!B14="","",'Strategie per Object'!F14)</f>
      </c>
      <c r="G14" s="45">
        <f>IF(Gebouwenlijst!B14="","",'Strategie per Object'!G14)</f>
      </c>
    </row>
    <row r="15" spans="1:7" x14ac:dyDescent="0.25">
      <c r="A15" s="28">
        <f>IF(Gebouwenlijst!B15="","",Gebouwenlijst!A15)</f>
      </c>
      <c r="B15" s="28">
        <f>IF(Gebouwenlijst!B15="","",Gebouwenlijst!B15)</f>
      </c>
      <c r="C15" s="28">
        <f>IF(Gebouwenlijst!B15="","",Gebouwenlijst!C15)</f>
      </c>
      <c r="D15" s="28">
        <f>IF(Gebouwenlijst!B15="","",'Strategie per Object'!C15)</f>
      </c>
      <c r="E15" s="28">
        <f>IF(Gebouwenlijst!B15="","",IF('Strategie per Object'!D15="","",'Strategie per Object'!D15&amp;"-"&amp;'Strategie per Object'!E15))</f>
      </c>
      <c r="F15" s="28">
        <f>IF(Gebouwenlijst!B15="","",'Strategie per Object'!F15)</f>
      </c>
      <c r="G15" s="45">
        <f>IF(Gebouwenlijst!B15="","",'Strategie per Object'!G15)</f>
      </c>
    </row>
    <row r="16" spans="1:7" x14ac:dyDescent="0.25">
      <c r="A16" s="28">
        <f>IF(Gebouwenlijst!B16="","",Gebouwenlijst!A16)</f>
      </c>
      <c r="B16" s="28">
        <f>IF(Gebouwenlijst!B16="","",Gebouwenlijst!B16)</f>
      </c>
      <c r="C16" s="28">
        <f>IF(Gebouwenlijst!B16="","",Gebouwenlijst!C16)</f>
      </c>
      <c r="D16" s="28">
        <f>IF(Gebouwenlijst!B16="","",'Strategie per Object'!C16)</f>
      </c>
      <c r="E16" s="28">
        <f>IF(Gebouwenlijst!B16="","",IF('Strategie per Object'!D16="","",'Strategie per Object'!D16&amp;"-"&amp;'Strategie per Object'!E16))</f>
      </c>
      <c r="F16" s="28">
        <f>IF(Gebouwenlijst!B16="","",'Strategie per Object'!F16)</f>
      </c>
      <c r="G16" s="45">
        <f>IF(Gebouwenlijst!B16="","",'Strategie per Object'!G16)</f>
      </c>
    </row>
    <row r="17" spans="1:7" x14ac:dyDescent="0.25">
      <c r="A17" s="28">
        <f>IF(Gebouwenlijst!B17="","",Gebouwenlijst!A17)</f>
      </c>
      <c r="B17" s="28">
        <f>IF(Gebouwenlijst!B17="","",Gebouwenlijst!B17)</f>
      </c>
      <c r="C17" s="28">
        <f>IF(Gebouwenlijst!B17="","",Gebouwenlijst!C17)</f>
      </c>
      <c r="D17" s="28">
        <f>IF(Gebouwenlijst!B17="","",'Strategie per Object'!C17)</f>
      </c>
      <c r="E17" s="28">
        <f>IF(Gebouwenlijst!B17="","",IF('Strategie per Object'!D17="","",'Strategie per Object'!D17&amp;"-"&amp;'Strategie per Object'!E17))</f>
      </c>
      <c r="F17" s="28">
        <f>IF(Gebouwenlijst!B17="","",'Strategie per Object'!F17)</f>
      </c>
      <c r="G17" s="45">
        <f>IF(Gebouwenlijst!B17="","",'Strategie per Object'!G17)</f>
      </c>
    </row>
    <row r="18" spans="1:7" x14ac:dyDescent="0.25">
      <c r="A18" s="28">
        <f>IF(Gebouwenlijst!B18="","",Gebouwenlijst!A18)</f>
      </c>
      <c r="B18" s="28">
        <f>IF(Gebouwenlijst!B18="","",Gebouwenlijst!B18)</f>
      </c>
      <c r="C18" s="28">
        <f>IF(Gebouwenlijst!B18="","",Gebouwenlijst!C18)</f>
      </c>
      <c r="D18" s="28">
        <f>IF(Gebouwenlijst!B18="","",'Strategie per Object'!C18)</f>
      </c>
      <c r="E18" s="28">
        <f>IF(Gebouwenlijst!B18="","",IF('Strategie per Object'!D18="","",'Strategie per Object'!D18&amp;"-"&amp;'Strategie per Object'!E18))</f>
      </c>
      <c r="F18" s="28">
        <f>IF(Gebouwenlijst!B18="","",'Strategie per Object'!F18)</f>
      </c>
      <c r="G18" s="45">
        <f>IF(Gebouwenlijst!B18="","",'Strategie per Object'!G18)</f>
      </c>
    </row>
    <row r="19" spans="1:7" x14ac:dyDescent="0.25">
      <c r="A19" s="28">
        <f>IF(Gebouwenlijst!B19="","",Gebouwenlijst!A19)</f>
      </c>
      <c r="B19" s="28">
        <f>IF(Gebouwenlijst!B19="","",Gebouwenlijst!B19)</f>
      </c>
      <c r="C19" s="28">
        <f>IF(Gebouwenlijst!B19="","",Gebouwenlijst!C19)</f>
      </c>
      <c r="D19" s="28">
        <f>IF(Gebouwenlijst!B19="","",'Strategie per Object'!C19)</f>
      </c>
      <c r="E19" s="28">
        <f>IF(Gebouwenlijst!B19="","",IF('Strategie per Object'!D19="","",'Strategie per Object'!D19&amp;"-"&amp;'Strategie per Object'!E19))</f>
      </c>
      <c r="F19" s="28">
        <f>IF(Gebouwenlijst!B19="","",'Strategie per Object'!F19)</f>
      </c>
      <c r="G19" s="45">
        <f>IF(Gebouwenlijst!B19="","",'Strategie per Object'!G19)</f>
      </c>
    </row>
    <row r="20" spans="1:7" x14ac:dyDescent="0.25">
      <c r="A20" s="28">
        <f>IF(Gebouwenlijst!B20="","",Gebouwenlijst!A20)</f>
      </c>
      <c r="B20" s="28">
        <f>IF(Gebouwenlijst!B20="","",Gebouwenlijst!B20)</f>
      </c>
      <c r="C20" s="28">
        <f>IF(Gebouwenlijst!B20="","",Gebouwenlijst!C20)</f>
      </c>
      <c r="D20" s="28">
        <f>IF(Gebouwenlijst!B20="","",'Strategie per Object'!C20)</f>
      </c>
      <c r="E20" s="28">
        <f>IF(Gebouwenlijst!B20="","",IF('Strategie per Object'!D20="","",'Strategie per Object'!D20&amp;"-"&amp;'Strategie per Object'!E20))</f>
      </c>
      <c r="F20" s="28">
        <f>IF(Gebouwenlijst!B20="","",'Strategie per Object'!F20)</f>
      </c>
      <c r="G20" s="45">
        <f>IF(Gebouwenlijst!B20="","",'Strategie per Object'!G20)</f>
      </c>
    </row>
    <row r="21" spans="1:7" x14ac:dyDescent="0.25">
      <c r="A21" s="28">
        <f>IF(Gebouwenlijst!B21="","",Gebouwenlijst!A21)</f>
      </c>
      <c r="B21" s="28">
        <f>IF(Gebouwenlijst!B21="","",Gebouwenlijst!B21)</f>
      </c>
      <c r="C21" s="28">
        <f>IF(Gebouwenlijst!B21="","",Gebouwenlijst!C21)</f>
      </c>
      <c r="D21" s="28">
        <f>IF(Gebouwenlijst!B21="","",'Strategie per Object'!C21)</f>
      </c>
      <c r="E21" s="28">
        <f>IF(Gebouwenlijst!B21="","",IF('Strategie per Object'!D21="","",'Strategie per Object'!D21&amp;"-"&amp;'Strategie per Object'!E21))</f>
      </c>
      <c r="F21" s="28">
        <f>IF(Gebouwenlijst!B21="","",'Strategie per Object'!F21)</f>
      </c>
      <c r="G21" s="45">
        <f>IF(Gebouwenlijst!B21="","",'Strategie per Object'!G21)</f>
      </c>
    </row>
    <row r="22" spans="1:7" x14ac:dyDescent="0.25">
      <c r="A22" s="28">
        <f>IF(Gebouwenlijst!B22="","",Gebouwenlijst!A22)</f>
      </c>
      <c r="B22" s="28">
        <f>IF(Gebouwenlijst!B22="","",Gebouwenlijst!B22)</f>
      </c>
      <c r="C22" s="28">
        <f>IF(Gebouwenlijst!B22="","",Gebouwenlijst!C22)</f>
      </c>
      <c r="D22" s="28">
        <f>IF(Gebouwenlijst!B22="","",'Strategie per Object'!C22)</f>
      </c>
      <c r="E22" s="28">
        <f>IF(Gebouwenlijst!B22="","",IF('Strategie per Object'!D22="","",'Strategie per Object'!D22&amp;"-"&amp;'Strategie per Object'!E22))</f>
      </c>
      <c r="F22" s="28">
        <f>IF(Gebouwenlijst!B22="","",'Strategie per Object'!F22)</f>
      </c>
      <c r="G22" s="45">
        <f>IF(Gebouwenlijst!B22="","",'Strategie per Object'!G22)</f>
      </c>
    </row>
    <row r="23" spans="1:7" x14ac:dyDescent="0.25">
      <c r="A23" s="28">
        <f>IF(Gebouwenlijst!B23="","",Gebouwenlijst!A23)</f>
      </c>
      <c r="B23" s="28">
        <f>IF(Gebouwenlijst!B23="","",Gebouwenlijst!B23)</f>
      </c>
      <c r="C23" s="28">
        <f>IF(Gebouwenlijst!B23="","",Gebouwenlijst!C23)</f>
      </c>
      <c r="D23" s="28">
        <f>IF(Gebouwenlijst!B23="","",'Strategie per Object'!C23)</f>
      </c>
      <c r="E23" s="28">
        <f>IF(Gebouwenlijst!B23="","",IF('Strategie per Object'!D23="","",'Strategie per Object'!D23&amp;"-"&amp;'Strategie per Object'!E23))</f>
      </c>
      <c r="F23" s="28">
        <f>IF(Gebouwenlijst!B23="","",'Strategie per Object'!F23)</f>
      </c>
      <c r="G23" s="45">
        <f>IF(Gebouwenlijst!B23="","",'Strategie per Object'!G23)</f>
      </c>
    </row>
    <row r="24" spans="1:7" x14ac:dyDescent="0.25">
      <c r="A24" s="28">
        <f>IF(Gebouwenlijst!B24="","",Gebouwenlijst!A24)</f>
      </c>
      <c r="B24" s="28">
        <f>IF(Gebouwenlijst!B24="","",Gebouwenlijst!B24)</f>
      </c>
      <c r="C24" s="28">
        <f>IF(Gebouwenlijst!B24="","",Gebouwenlijst!C24)</f>
      </c>
      <c r="D24" s="28">
        <f>IF(Gebouwenlijst!B24="","",'Strategie per Object'!C24)</f>
      </c>
      <c r="E24" s="28">
        <f>IF(Gebouwenlijst!B24="","",IF('Strategie per Object'!D24="","",'Strategie per Object'!D24&amp;"-"&amp;'Strategie per Object'!E24))</f>
      </c>
      <c r="F24" s="28">
        <f>IF(Gebouwenlijst!B24="","",'Strategie per Object'!F24)</f>
      </c>
      <c r="G24" s="45">
        <f>IF(Gebouwenlijst!B24="","",'Strategie per Object'!G24)</f>
      </c>
    </row>
    <row r="25" spans="1:7" x14ac:dyDescent="0.25">
      <c r="A25" s="28">
        <f>IF(Gebouwenlijst!B25="","",Gebouwenlijst!A25)</f>
      </c>
      <c r="B25" s="28">
        <f>IF(Gebouwenlijst!B25="","",Gebouwenlijst!B25)</f>
      </c>
      <c r="C25" s="28">
        <f>IF(Gebouwenlijst!B25="","",Gebouwenlijst!C25)</f>
      </c>
      <c r="D25" s="28">
        <f>IF(Gebouwenlijst!B25="","",'Strategie per Object'!C25)</f>
      </c>
      <c r="E25" s="28">
        <f>IF(Gebouwenlijst!B25="","",IF('Strategie per Object'!D25="","",'Strategie per Object'!D25&amp;"-"&amp;'Strategie per Object'!E25))</f>
      </c>
      <c r="F25" s="28">
        <f>IF(Gebouwenlijst!B25="","",'Strategie per Object'!F25)</f>
      </c>
      <c r="G25" s="45">
        <f>IF(Gebouwenlijst!B25="","",'Strategie per Object'!G25)</f>
      </c>
    </row>
    <row r="26" spans="1:7" x14ac:dyDescent="0.25">
      <c r="A26" s="28">
        <f>IF(Gebouwenlijst!B26="","",Gebouwenlijst!A26)</f>
      </c>
      <c r="B26" s="28">
        <f>IF(Gebouwenlijst!B26="","",Gebouwenlijst!B26)</f>
      </c>
      <c r="C26" s="28">
        <f>IF(Gebouwenlijst!B26="","",Gebouwenlijst!C26)</f>
      </c>
      <c r="D26" s="28">
        <f>IF(Gebouwenlijst!B26="","",'Strategie per Object'!C26)</f>
      </c>
      <c r="E26" s="28">
        <f>IF(Gebouwenlijst!B26="","",IF('Strategie per Object'!D26="","",'Strategie per Object'!D26&amp;"-"&amp;'Strategie per Object'!E26))</f>
      </c>
      <c r="F26" s="28">
        <f>IF(Gebouwenlijst!B26="","",'Strategie per Object'!F26)</f>
      </c>
      <c r="G26" s="45">
        <f>IF(Gebouwenlijst!B26="","",'Strategie per Object'!G26)</f>
      </c>
    </row>
    <row r="27" spans="1:7" x14ac:dyDescent="0.25">
      <c r="A27" s="28">
        <f>IF(Gebouwenlijst!B27="","",Gebouwenlijst!A27)</f>
      </c>
      <c r="B27" s="28">
        <f>IF(Gebouwenlijst!B27="","",Gebouwenlijst!B27)</f>
      </c>
      <c r="C27" s="28">
        <f>IF(Gebouwenlijst!B27="","",Gebouwenlijst!C27)</f>
      </c>
      <c r="D27" s="28">
        <f>IF(Gebouwenlijst!B27="","",'Strategie per Object'!C27)</f>
      </c>
      <c r="E27" s="28">
        <f>IF(Gebouwenlijst!B27="","",IF('Strategie per Object'!D27="","",'Strategie per Object'!D27&amp;"-"&amp;'Strategie per Object'!E27))</f>
      </c>
      <c r="F27" s="28">
        <f>IF(Gebouwenlijst!B27="","",'Strategie per Object'!F27)</f>
      </c>
      <c r="G27" s="45">
        <f>IF(Gebouwenlijst!B27="","",'Strategie per Object'!G27)</f>
      </c>
    </row>
    <row r="28" spans="1:7" x14ac:dyDescent="0.25">
      <c r="A28" s="28">
        <f>IF(Gebouwenlijst!B28="","",Gebouwenlijst!A28)</f>
      </c>
      <c r="B28" s="28">
        <f>IF(Gebouwenlijst!B28="","",Gebouwenlijst!B28)</f>
      </c>
      <c r="C28" s="28">
        <f>IF(Gebouwenlijst!B28="","",Gebouwenlijst!C28)</f>
      </c>
      <c r="D28" s="28">
        <f>IF(Gebouwenlijst!B28="","",'Strategie per Object'!C28)</f>
      </c>
      <c r="E28" s="28">
        <f>IF(Gebouwenlijst!B28="","",IF('Strategie per Object'!D28="","",'Strategie per Object'!D28&amp;"-"&amp;'Strategie per Object'!E28))</f>
      </c>
      <c r="F28" s="28">
        <f>IF(Gebouwenlijst!B28="","",'Strategie per Object'!F28)</f>
      </c>
      <c r="G28" s="45">
        <f>IF(Gebouwenlijst!B28="","",'Strategie per Object'!G28)</f>
      </c>
    </row>
    <row r="29" spans="1:7" x14ac:dyDescent="0.25">
      <c r="A29" s="28">
        <f>IF(Gebouwenlijst!B29="","",Gebouwenlijst!A29)</f>
      </c>
      <c r="B29" s="28">
        <f>IF(Gebouwenlijst!B29="","",Gebouwenlijst!B29)</f>
      </c>
      <c r="C29" s="28">
        <f>IF(Gebouwenlijst!B29="","",Gebouwenlijst!C29)</f>
      </c>
      <c r="D29" s="28">
        <f>IF(Gebouwenlijst!B29="","",'Strategie per Object'!C29)</f>
      </c>
      <c r="E29" s="28">
        <f>IF(Gebouwenlijst!B29="","",IF('Strategie per Object'!D29="","",'Strategie per Object'!D29&amp;"-"&amp;'Strategie per Object'!E29))</f>
      </c>
      <c r="F29" s="28">
        <f>IF(Gebouwenlijst!B29="","",'Strategie per Object'!F29)</f>
      </c>
      <c r="G29" s="45">
        <f>IF(Gebouwenlijst!B29="","",'Strategie per Object'!G29)</f>
      </c>
    </row>
    <row r="30" spans="1:7" x14ac:dyDescent="0.25">
      <c r="A30" s="28">
        <f>IF(Gebouwenlijst!B30="","",Gebouwenlijst!A30)</f>
      </c>
      <c r="B30" s="28">
        <f>IF(Gebouwenlijst!B30="","",Gebouwenlijst!B30)</f>
      </c>
      <c r="C30" s="28">
        <f>IF(Gebouwenlijst!B30="","",Gebouwenlijst!C30)</f>
      </c>
      <c r="D30" s="28">
        <f>IF(Gebouwenlijst!B30="","",'Strategie per Object'!C30)</f>
      </c>
      <c r="E30" s="28">
        <f>IF(Gebouwenlijst!B30="","",IF('Strategie per Object'!D30="","",'Strategie per Object'!D30&amp;"-"&amp;'Strategie per Object'!E30))</f>
      </c>
      <c r="F30" s="28">
        <f>IF(Gebouwenlijst!B30="","",'Strategie per Object'!F30)</f>
      </c>
      <c r="G30" s="45">
        <f>IF(Gebouwenlijst!B30="","",'Strategie per Object'!G30)</f>
      </c>
    </row>
    <row r="31" spans="1:7" x14ac:dyDescent="0.25">
      <c r="A31" s="28">
        <f>IF(Gebouwenlijst!B31="","",Gebouwenlijst!A31)</f>
      </c>
      <c r="B31" s="28">
        <f>IF(Gebouwenlijst!B31="","",Gebouwenlijst!B31)</f>
      </c>
      <c r="C31" s="28">
        <f>IF(Gebouwenlijst!B31="","",Gebouwenlijst!C31)</f>
      </c>
      <c r="D31" s="28">
        <f>IF(Gebouwenlijst!B31="","",'Strategie per Object'!C31)</f>
      </c>
      <c r="E31" s="28">
        <f>IF(Gebouwenlijst!B31="","",IF('Strategie per Object'!D31="","",'Strategie per Object'!D31&amp;"-"&amp;'Strategie per Object'!E31))</f>
      </c>
      <c r="F31" s="28">
        <f>IF(Gebouwenlijst!B31="","",'Strategie per Object'!F31)</f>
      </c>
      <c r="G31" s="45">
        <f>IF(Gebouwenlijst!B31="","",'Strategie per Object'!G31)</f>
      </c>
    </row>
    <row r="32" spans="1:7" x14ac:dyDescent="0.25">
      <c r="A32" s="28">
        <f>IF(Gebouwenlijst!B32="","",Gebouwenlijst!A32)</f>
      </c>
      <c r="B32" s="28">
        <f>IF(Gebouwenlijst!B32="","",Gebouwenlijst!B32)</f>
      </c>
      <c r="C32" s="28">
        <f>IF(Gebouwenlijst!B32="","",Gebouwenlijst!C32)</f>
      </c>
      <c r="D32" s="28">
        <f>IF(Gebouwenlijst!B32="","",'Strategie per Object'!C32)</f>
      </c>
      <c r="E32" s="28">
        <f>IF(Gebouwenlijst!B32="","",IF('Strategie per Object'!D32="","",'Strategie per Object'!D32&amp;"-"&amp;'Strategie per Object'!E32))</f>
      </c>
      <c r="F32" s="28">
        <f>IF(Gebouwenlijst!B32="","",'Strategie per Object'!F32)</f>
      </c>
      <c r="G32" s="45">
        <f>IF(Gebouwenlijst!B32="","",'Strategie per Object'!G32)</f>
      </c>
    </row>
    <row r="33" spans="1:7" x14ac:dyDescent="0.25">
      <c r="A33" s="28">
        <f>IF(Gebouwenlijst!B33="","",Gebouwenlijst!A33)</f>
      </c>
      <c r="B33" s="28">
        <f>IF(Gebouwenlijst!B33="","",Gebouwenlijst!B33)</f>
      </c>
      <c r="C33" s="28">
        <f>IF(Gebouwenlijst!B33="","",Gebouwenlijst!C33)</f>
      </c>
      <c r="D33" s="28">
        <f>IF(Gebouwenlijst!B33="","",'Strategie per Object'!C33)</f>
      </c>
      <c r="E33" s="28">
        <f>IF(Gebouwenlijst!B33="","",IF('Strategie per Object'!D33="","",'Strategie per Object'!D33&amp;"-"&amp;'Strategie per Object'!E33))</f>
      </c>
      <c r="F33" s="28">
        <f>IF(Gebouwenlijst!B33="","",'Strategie per Object'!F33)</f>
      </c>
      <c r="G33" s="45">
        <f>IF(Gebouwenlijst!B33="","",'Strategie per Object'!G33)</f>
      </c>
    </row>
    <row r="34" spans="1:7" x14ac:dyDescent="0.25">
      <c r="A34" s="28">
        <f>IF(Gebouwenlijst!B34="","",Gebouwenlijst!A34)</f>
      </c>
      <c r="B34" s="28">
        <f>IF(Gebouwenlijst!B34="","",Gebouwenlijst!B34)</f>
      </c>
      <c r="C34" s="28">
        <f>IF(Gebouwenlijst!B34="","",Gebouwenlijst!C34)</f>
      </c>
      <c r="D34" s="28">
        <f>IF(Gebouwenlijst!B34="","",'Strategie per Object'!C34)</f>
      </c>
      <c r="E34" s="28">
        <f>IF(Gebouwenlijst!B34="","",IF('Strategie per Object'!D34="","",'Strategie per Object'!D34&amp;"-"&amp;'Strategie per Object'!E34))</f>
      </c>
      <c r="F34" s="28">
        <f>IF(Gebouwenlijst!B34="","",'Strategie per Object'!F34)</f>
      </c>
      <c r="G34" s="45">
        <f>IF(Gebouwenlijst!B34="","",'Strategie per Object'!G34)</f>
      </c>
    </row>
    <row r="35" spans="1:7" x14ac:dyDescent="0.25">
      <c r="A35" s="28">
        <f>IF(Gebouwenlijst!B35="","",Gebouwenlijst!A35)</f>
      </c>
      <c r="B35" s="28">
        <f>IF(Gebouwenlijst!B35="","",Gebouwenlijst!B35)</f>
      </c>
      <c r="C35" s="28">
        <f>IF(Gebouwenlijst!B35="","",Gebouwenlijst!C35)</f>
      </c>
      <c r="D35" s="28">
        <f>IF(Gebouwenlijst!B35="","",'Strategie per Object'!C35)</f>
      </c>
      <c r="E35" s="28">
        <f>IF(Gebouwenlijst!B35="","",IF('Strategie per Object'!D35="","",'Strategie per Object'!D35&amp;"-"&amp;'Strategie per Object'!E35))</f>
      </c>
      <c r="F35" s="28">
        <f>IF(Gebouwenlijst!B35="","",'Strategie per Object'!F35)</f>
      </c>
      <c r="G35" s="45">
        <f>IF(Gebouwenlijst!B35="","",'Strategie per Object'!G35)</f>
      </c>
    </row>
    <row r="36" spans="1:7" x14ac:dyDescent="0.25">
      <c r="A36" s="28">
        <f>IF(Gebouwenlijst!B36="","",Gebouwenlijst!A36)</f>
      </c>
      <c r="B36" s="28">
        <f>IF(Gebouwenlijst!B36="","",Gebouwenlijst!B36)</f>
      </c>
      <c r="C36" s="28">
        <f>IF(Gebouwenlijst!B36="","",Gebouwenlijst!C36)</f>
      </c>
      <c r="D36" s="28">
        <f>IF(Gebouwenlijst!B36="","",'Strategie per Object'!C36)</f>
      </c>
      <c r="E36" s="28">
        <f>IF(Gebouwenlijst!B36="","",IF('Strategie per Object'!D36="","",'Strategie per Object'!D36&amp;"-"&amp;'Strategie per Object'!E36))</f>
      </c>
      <c r="F36" s="28">
        <f>IF(Gebouwenlijst!B36="","",'Strategie per Object'!F36)</f>
      </c>
      <c r="G36" s="45">
        <f>IF(Gebouwenlijst!B36="","",'Strategie per Object'!G36)</f>
      </c>
    </row>
    <row r="37" spans="1:7" x14ac:dyDescent="0.25">
      <c r="A37" s="28">
        <f>IF(Gebouwenlijst!B37="","",Gebouwenlijst!A37)</f>
      </c>
      <c r="B37" s="28">
        <f>IF(Gebouwenlijst!B37="","",Gebouwenlijst!B37)</f>
      </c>
      <c r="C37" s="28">
        <f>IF(Gebouwenlijst!B37="","",Gebouwenlijst!C37)</f>
      </c>
      <c r="D37" s="28">
        <f>IF(Gebouwenlijst!B37="","",'Strategie per Object'!C37)</f>
      </c>
      <c r="E37" s="28">
        <f>IF(Gebouwenlijst!B37="","",IF('Strategie per Object'!D37="","",'Strategie per Object'!D37&amp;"-"&amp;'Strategie per Object'!E37))</f>
      </c>
      <c r="F37" s="28">
        <f>IF(Gebouwenlijst!B37="","",'Strategie per Object'!F37)</f>
      </c>
      <c r="G37" s="45">
        <f>IF(Gebouwenlijst!B37="","",'Strategie per Object'!G37)</f>
      </c>
    </row>
    <row r="38" spans="1:7" x14ac:dyDescent="0.25">
      <c r="A38" s="28">
        <f>IF(Gebouwenlijst!B38="","",Gebouwenlijst!A38)</f>
      </c>
      <c r="B38" s="28">
        <f>IF(Gebouwenlijst!B38="","",Gebouwenlijst!B38)</f>
      </c>
      <c r="C38" s="28">
        <f>IF(Gebouwenlijst!B38="","",Gebouwenlijst!C38)</f>
      </c>
      <c r="D38" s="28">
        <f>IF(Gebouwenlijst!B38="","",'Strategie per Object'!C38)</f>
      </c>
      <c r="E38" s="28">
        <f>IF(Gebouwenlijst!B38="","",IF('Strategie per Object'!D38="","",'Strategie per Object'!D38&amp;"-"&amp;'Strategie per Object'!E38))</f>
      </c>
      <c r="F38" s="28">
        <f>IF(Gebouwenlijst!B38="","",'Strategie per Object'!F38)</f>
      </c>
      <c r="G38" s="45">
        <f>IF(Gebouwenlijst!B38="","",'Strategie per Object'!G38)</f>
      </c>
    </row>
    <row r="39" spans="1:7" x14ac:dyDescent="0.25">
      <c r="A39" s="28">
        <f>IF(Gebouwenlijst!B39="","",Gebouwenlijst!A39)</f>
      </c>
      <c r="B39" s="28">
        <f>IF(Gebouwenlijst!B39="","",Gebouwenlijst!B39)</f>
      </c>
      <c r="C39" s="28">
        <f>IF(Gebouwenlijst!B39="","",Gebouwenlijst!C39)</f>
      </c>
      <c r="D39" s="28">
        <f>IF(Gebouwenlijst!B39="","",'Strategie per Object'!C39)</f>
      </c>
      <c r="E39" s="28">
        <f>IF(Gebouwenlijst!B39="","",IF('Strategie per Object'!D39="","",'Strategie per Object'!D39&amp;"-"&amp;'Strategie per Object'!E39))</f>
      </c>
      <c r="F39" s="28">
        <f>IF(Gebouwenlijst!B39="","",'Strategie per Object'!F39)</f>
      </c>
      <c r="G39" s="45">
        <f>IF(Gebouwenlijst!B39="","",'Strategie per Object'!G39)</f>
      </c>
    </row>
    <row r="40" spans="1:7" x14ac:dyDescent="0.25">
      <c r="A40" s="28">
        <f>IF(Gebouwenlijst!B40="","",Gebouwenlijst!A40)</f>
      </c>
      <c r="B40" s="28">
        <f>IF(Gebouwenlijst!B40="","",Gebouwenlijst!B40)</f>
      </c>
      <c r="C40" s="28">
        <f>IF(Gebouwenlijst!B40="","",Gebouwenlijst!C40)</f>
      </c>
      <c r="D40" s="28">
        <f>IF(Gebouwenlijst!B40="","",'Strategie per Object'!C40)</f>
      </c>
      <c r="E40" s="28">
        <f>IF(Gebouwenlijst!B40="","",IF('Strategie per Object'!D40="","",'Strategie per Object'!D40&amp;"-"&amp;'Strategie per Object'!E40))</f>
      </c>
      <c r="F40" s="28">
        <f>IF(Gebouwenlijst!B40="","",'Strategie per Object'!F40)</f>
      </c>
      <c r="G40" s="45">
        <f>IF(Gebouwenlijst!B40="","",'Strategie per Object'!G40)</f>
      </c>
    </row>
    <row r="41" spans="1:7" x14ac:dyDescent="0.25">
      <c r="A41" s="28">
        <f>IF(Gebouwenlijst!B41="","",Gebouwenlijst!A41)</f>
      </c>
      <c r="B41" s="28">
        <f>IF(Gebouwenlijst!B41="","",Gebouwenlijst!B41)</f>
      </c>
      <c r="C41" s="28">
        <f>IF(Gebouwenlijst!B41="","",Gebouwenlijst!C41)</f>
      </c>
      <c r="D41" s="28">
        <f>IF(Gebouwenlijst!B41="","",'Strategie per Object'!C41)</f>
      </c>
      <c r="E41" s="28">
        <f>IF(Gebouwenlijst!B41="","",IF('Strategie per Object'!D41="","",'Strategie per Object'!D41&amp;"-"&amp;'Strategie per Object'!E41))</f>
      </c>
      <c r="F41" s="28">
        <f>IF(Gebouwenlijst!B41="","",'Strategie per Object'!F41)</f>
      </c>
      <c r="G41" s="45">
        <f>IF(Gebouwenlijst!B41="","",'Strategie per Object'!G41)</f>
      </c>
    </row>
    <row r="42" spans="1:7" x14ac:dyDescent="0.25">
      <c r="A42" s="28">
        <f>IF(Gebouwenlijst!B42="","",Gebouwenlijst!A42)</f>
      </c>
      <c r="B42" s="28">
        <f>IF(Gebouwenlijst!B42="","",Gebouwenlijst!B42)</f>
      </c>
      <c r="C42" s="28">
        <f>IF(Gebouwenlijst!B42="","",Gebouwenlijst!C42)</f>
      </c>
      <c r="D42" s="28">
        <f>IF(Gebouwenlijst!B42="","",'Strategie per Object'!C42)</f>
      </c>
      <c r="E42" s="28">
        <f>IF(Gebouwenlijst!B42="","",IF('Strategie per Object'!D42="","",'Strategie per Object'!D42&amp;"-"&amp;'Strategie per Object'!E42))</f>
      </c>
      <c r="F42" s="28">
        <f>IF(Gebouwenlijst!B42="","",'Strategie per Object'!F42)</f>
      </c>
      <c r="G42" s="45">
        <f>IF(Gebouwenlijst!B42="","",'Strategie per Object'!G42)</f>
      </c>
    </row>
    <row r="43" spans="1:7" x14ac:dyDescent="0.25">
      <c r="A43" s="28">
        <f>IF(Gebouwenlijst!B43="","",Gebouwenlijst!A43)</f>
      </c>
      <c r="B43" s="28">
        <f>IF(Gebouwenlijst!B43="","",Gebouwenlijst!B43)</f>
      </c>
      <c r="C43" s="28">
        <f>IF(Gebouwenlijst!B43="","",Gebouwenlijst!C43)</f>
      </c>
      <c r="D43" s="28">
        <f>IF(Gebouwenlijst!B43="","",'Strategie per Object'!C43)</f>
      </c>
      <c r="E43" s="28">
        <f>IF(Gebouwenlijst!B43="","",IF('Strategie per Object'!D43="","",'Strategie per Object'!D43&amp;"-"&amp;'Strategie per Object'!E43))</f>
      </c>
      <c r="F43" s="28">
        <f>IF(Gebouwenlijst!B43="","",'Strategie per Object'!F43)</f>
      </c>
      <c r="G43" s="45">
        <f>IF(Gebouwenlijst!B43="","",'Strategie per Object'!G43)</f>
      </c>
    </row>
    <row r="44" spans="1:7" x14ac:dyDescent="0.25">
      <c r="A44" s="28">
        <f>IF(Gebouwenlijst!B44="","",Gebouwenlijst!A44)</f>
      </c>
      <c r="B44" s="28">
        <f>IF(Gebouwenlijst!B44="","",Gebouwenlijst!B44)</f>
      </c>
      <c r="C44" s="28">
        <f>IF(Gebouwenlijst!B44="","",Gebouwenlijst!C44)</f>
      </c>
      <c r="D44" s="28">
        <f>IF(Gebouwenlijst!B44="","",'Strategie per Object'!C44)</f>
      </c>
      <c r="E44" s="28">
        <f>IF(Gebouwenlijst!B44="","",IF('Strategie per Object'!D44="","",'Strategie per Object'!D44&amp;"-"&amp;'Strategie per Object'!E44))</f>
      </c>
      <c r="F44" s="28">
        <f>IF(Gebouwenlijst!B44="","",'Strategie per Object'!F44)</f>
      </c>
      <c r="G44" s="45">
        <f>IF(Gebouwenlijst!B44="","",'Strategie per Object'!G44)</f>
      </c>
    </row>
    <row r="45" spans="1:7" x14ac:dyDescent="0.25">
      <c r="A45" s="28">
        <f>IF(Gebouwenlijst!B45="","",Gebouwenlijst!A45)</f>
      </c>
      <c r="B45" s="28">
        <f>IF(Gebouwenlijst!B45="","",Gebouwenlijst!B45)</f>
      </c>
      <c r="C45" s="28">
        <f>IF(Gebouwenlijst!B45="","",Gebouwenlijst!C45)</f>
      </c>
      <c r="D45" s="28">
        <f>IF(Gebouwenlijst!B45="","",'Strategie per Object'!C45)</f>
      </c>
      <c r="E45" s="28">
        <f>IF(Gebouwenlijst!B45="","",IF('Strategie per Object'!D45="","",'Strategie per Object'!D45&amp;"-"&amp;'Strategie per Object'!E45))</f>
      </c>
      <c r="F45" s="28">
        <f>IF(Gebouwenlijst!B45="","",'Strategie per Object'!F45)</f>
      </c>
      <c r="G45" s="45">
        <f>IF(Gebouwenlijst!B45="","",'Strategie per Object'!G45)</f>
      </c>
    </row>
    <row r="46" spans="1:7" x14ac:dyDescent="0.25">
      <c r="A46" s="28">
        <f>IF(Gebouwenlijst!B46="","",Gebouwenlijst!A46)</f>
      </c>
      <c r="B46" s="28">
        <f>IF(Gebouwenlijst!B46="","",Gebouwenlijst!B46)</f>
      </c>
      <c r="C46" s="28">
        <f>IF(Gebouwenlijst!B46="","",Gebouwenlijst!C46)</f>
      </c>
      <c r="D46" s="28">
        <f>IF(Gebouwenlijst!B46="","",'Strategie per Object'!C46)</f>
      </c>
      <c r="E46" s="28">
        <f>IF(Gebouwenlijst!B46="","",IF('Strategie per Object'!D46="","",'Strategie per Object'!D46&amp;"-"&amp;'Strategie per Object'!E46))</f>
      </c>
      <c r="F46" s="28">
        <f>IF(Gebouwenlijst!B46="","",'Strategie per Object'!F46)</f>
      </c>
      <c r="G46" s="45">
        <f>IF(Gebouwenlijst!B46="","",'Strategie per Object'!G46)</f>
      </c>
    </row>
    <row r="47" spans="1:7" x14ac:dyDescent="0.25">
      <c r="A47" s="28">
        <f>IF(Gebouwenlijst!B47="","",Gebouwenlijst!A47)</f>
      </c>
      <c r="B47" s="28">
        <f>IF(Gebouwenlijst!B47="","",Gebouwenlijst!B47)</f>
      </c>
      <c r="C47" s="28">
        <f>IF(Gebouwenlijst!B47="","",Gebouwenlijst!C47)</f>
      </c>
      <c r="D47" s="28">
        <f>IF(Gebouwenlijst!B47="","",'Strategie per Object'!C47)</f>
      </c>
      <c r="E47" s="28">
        <f>IF(Gebouwenlijst!B47="","",IF('Strategie per Object'!D47="","",'Strategie per Object'!D47&amp;"-"&amp;'Strategie per Object'!E47))</f>
      </c>
      <c r="F47" s="28">
        <f>IF(Gebouwenlijst!B47="","",'Strategie per Object'!F47)</f>
      </c>
      <c r="G47" s="45">
        <f>IF(Gebouwenlijst!B47="","",'Strategie per Object'!G47)</f>
      </c>
    </row>
    <row r="48" spans="1:7" x14ac:dyDescent="0.25">
      <c r="A48" s="28">
        <f>IF(Gebouwenlijst!B48="","",Gebouwenlijst!A48)</f>
      </c>
      <c r="B48" s="28">
        <f>IF(Gebouwenlijst!B48="","",Gebouwenlijst!B48)</f>
      </c>
      <c r="C48" s="28">
        <f>IF(Gebouwenlijst!B48="","",Gebouwenlijst!C48)</f>
      </c>
      <c r="D48" s="28">
        <f>IF(Gebouwenlijst!B48="","",'Strategie per Object'!C48)</f>
      </c>
      <c r="E48" s="28">
        <f>IF(Gebouwenlijst!B48="","",IF('Strategie per Object'!D48="","",'Strategie per Object'!D48&amp;"-"&amp;'Strategie per Object'!E48))</f>
      </c>
      <c r="F48" s="28">
        <f>IF(Gebouwenlijst!B48="","",'Strategie per Object'!F48)</f>
      </c>
      <c r="G48" s="45">
        <f>IF(Gebouwenlijst!B48="","",'Strategie per Object'!G48)</f>
      </c>
    </row>
    <row r="49" spans="1:7" x14ac:dyDescent="0.25">
      <c r="A49" s="28">
        <f>IF(Gebouwenlijst!B49="","",Gebouwenlijst!A49)</f>
      </c>
      <c r="B49" s="28">
        <f>IF(Gebouwenlijst!B49="","",Gebouwenlijst!B49)</f>
      </c>
      <c r="C49" s="28">
        <f>IF(Gebouwenlijst!B49="","",Gebouwenlijst!C49)</f>
      </c>
      <c r="D49" s="28">
        <f>IF(Gebouwenlijst!B49="","",'Strategie per Object'!C49)</f>
      </c>
      <c r="E49" s="28">
        <f>IF(Gebouwenlijst!B49="","",IF('Strategie per Object'!D49="","",'Strategie per Object'!D49&amp;"-"&amp;'Strategie per Object'!E49))</f>
      </c>
      <c r="F49" s="28">
        <f>IF(Gebouwenlijst!B49="","",'Strategie per Object'!F49)</f>
      </c>
      <c r="G49" s="45">
        <f>IF(Gebouwenlijst!B49="","",'Strategie per Object'!G49)</f>
      </c>
    </row>
    <row r="50" spans="1:7" x14ac:dyDescent="0.25">
      <c r="A50" s="28">
        <f>IF(Gebouwenlijst!B50="","",Gebouwenlijst!A50)</f>
      </c>
      <c r="B50" s="28">
        <f>IF(Gebouwenlijst!B50="","",Gebouwenlijst!B50)</f>
      </c>
      <c r="C50" s="28">
        <f>IF(Gebouwenlijst!B50="","",Gebouwenlijst!C50)</f>
      </c>
      <c r="D50" s="28">
        <f>IF(Gebouwenlijst!B50="","",'Strategie per Object'!C50)</f>
      </c>
      <c r="E50" s="28">
        <f>IF(Gebouwenlijst!B50="","",IF('Strategie per Object'!D50="","",'Strategie per Object'!D50&amp;"-"&amp;'Strategie per Object'!E50))</f>
      </c>
      <c r="F50" s="28">
        <f>IF(Gebouwenlijst!B50="","",'Strategie per Object'!F50)</f>
      </c>
      <c r="G50" s="45">
        <f>IF(Gebouwenlijst!B50="","",'Strategie per Object'!G50)</f>
      </c>
    </row>
    <row r="51" spans="1:7" x14ac:dyDescent="0.25">
      <c r="A51" s="28">
        <f>IF(Gebouwenlijst!B51="","",Gebouwenlijst!A51)</f>
      </c>
      <c r="B51" s="28">
        <f>IF(Gebouwenlijst!B51="","",Gebouwenlijst!B51)</f>
      </c>
      <c r="C51" s="28">
        <f>IF(Gebouwenlijst!B51="","",Gebouwenlijst!C51)</f>
      </c>
      <c r="D51" s="28">
        <f>IF(Gebouwenlijst!B51="","",'Strategie per Object'!C51)</f>
      </c>
      <c r="E51" s="28">
        <f>IF(Gebouwenlijst!B51="","",IF('Strategie per Object'!D51="","",'Strategie per Object'!D51&amp;"-"&amp;'Strategie per Object'!E51))</f>
      </c>
      <c r="F51" s="28">
        <f>IF(Gebouwenlijst!B51="","",'Strategie per Object'!F51)</f>
      </c>
      <c r="G51" s="45">
        <f>IF(Gebouwenlijst!B51="","",'Strategie per Object'!G51)</f>
      </c>
    </row>
    <row r="52" spans="1:7" x14ac:dyDescent="0.25">
      <c r="A52" s="28">
        <f>IF(Gebouwenlijst!B52="","",Gebouwenlijst!A52)</f>
      </c>
      <c r="B52" s="28">
        <f>IF(Gebouwenlijst!B52="","",Gebouwenlijst!B52)</f>
      </c>
      <c r="C52" s="28">
        <f>IF(Gebouwenlijst!B52="","",Gebouwenlijst!C52)</f>
      </c>
      <c r="D52" s="28">
        <f>IF(Gebouwenlijst!B52="","",'Strategie per Object'!C52)</f>
      </c>
      <c r="E52" s="28">
        <f>IF(Gebouwenlijst!B52="","",IF('Strategie per Object'!D52="","",'Strategie per Object'!D52&amp;"-"&amp;'Strategie per Object'!E52))</f>
      </c>
      <c r="F52" s="28">
        <f>IF(Gebouwenlijst!B52="","",'Strategie per Object'!F52)</f>
      </c>
      <c r="G52" s="45">
        <f>IF(Gebouwenlijst!B52="","",'Strategie per Object'!G52)</f>
      </c>
    </row>
    <row r="53" spans="1:7" x14ac:dyDescent="0.25">
      <c r="A53" s="28">
        <f>IF(Gebouwenlijst!B53="","",Gebouwenlijst!A53)</f>
      </c>
      <c r="B53" s="28">
        <f>IF(Gebouwenlijst!B53="","",Gebouwenlijst!B53)</f>
      </c>
      <c r="C53" s="28">
        <f>IF(Gebouwenlijst!B53="","",Gebouwenlijst!C53)</f>
      </c>
      <c r="D53" s="28">
        <f>IF(Gebouwenlijst!B53="","",'Strategie per Object'!C53)</f>
      </c>
      <c r="E53" s="28">
        <f>IF(Gebouwenlijst!B53="","",IF('Strategie per Object'!D53="","",'Strategie per Object'!D53&amp;"-"&amp;'Strategie per Object'!E53))</f>
      </c>
      <c r="F53" s="28">
        <f>IF(Gebouwenlijst!B53="","",'Strategie per Object'!F53)</f>
      </c>
      <c r="G53" s="45">
        <f>IF(Gebouwenlijst!B53="","",'Strategie per Object'!G53)</f>
      </c>
    </row>
    <row r="55" spans="1:7" x14ac:dyDescent="0.25">
      <c r="A55" s="40" t="s">
        <v>217</v>
      </c>
      <c r="B55" s="40"/>
      <c r="C55" s="40"/>
      <c r="D55" s="40"/>
      <c r="E55" s="40"/>
      <c r="F55" s="40"/>
      <c r="G55" s="40"/>
    </row>
    <row r="56" spans="2:7" x14ac:dyDescent="0.25">
      <c r="B56" s="34" t="s">
        <v>117</v>
      </c>
      <c r="C56" s="25">
        <f>COUNTIF('Strategie per Object'!C4:C53,"Behouden")</f>
      </c>
      <c r="G56" s="31">
        <f>SUMPRODUCT(('Strategie per Object'!C4:C53="Behouden")*('Strategie per Object'!G4:G53))</f>
      </c>
    </row>
    <row r="57" spans="2:7" x14ac:dyDescent="0.25">
      <c r="B57" s="34" t="s">
        <v>118</v>
      </c>
      <c r="C57" s="25">
        <f>COUNTIF('Strategie per Object'!C4:C53,"Renoveren")</f>
      </c>
      <c r="G57" s="31">
        <f>SUMPRODUCT(('Strategie per Object'!C4:C53="Renoveren")*('Strategie per Object'!G4:G53))</f>
      </c>
    </row>
    <row r="58" spans="2:7" x14ac:dyDescent="0.25">
      <c r="B58" s="34" t="s">
        <v>119</v>
      </c>
      <c r="C58" s="25">
        <f>COUNTIF('Strategie per Object'!C4:C53,"Vervangen/Nieuwbouw")</f>
      </c>
      <c r="G58" s="31">
        <f>SUMPRODUCT(('Strategie per Object'!C4:C53="Vervangen/Nieuwbouw")*('Strategie per Object'!G4:G53))</f>
      </c>
    </row>
    <row r="59" spans="2:7" x14ac:dyDescent="0.25">
      <c r="B59" s="34" t="s">
        <v>120</v>
      </c>
      <c r="C59" s="25">
        <f>COUNTIF('Strategie per Object'!C4:C53,"Afstoten")</f>
      </c>
      <c r="G59" s="31">
        <f>SUMPRODUCT(('Strategie per Object'!C4:C53="Afstoten")*('Strategie per Object'!G4:G53))</f>
      </c>
    </row>
    <row r="60" spans="2:7" x14ac:dyDescent="0.25">
      <c r="B60" s="34" t="s">
        <v>121</v>
      </c>
      <c r="C60" s="25">
        <f>COUNTIF('Strategie per Object'!C4:C53,"Huren")</f>
      </c>
      <c r="G60" s="31">
        <f>SUMPRODUCT(('Strategie per Object'!C4:C53="Huren")*('Strategie per Object'!G4:G53))</f>
      </c>
    </row>
    <row r="61" spans="2:7" x14ac:dyDescent="0.25">
      <c r="B61" s="34" t="s">
        <v>122</v>
      </c>
      <c r="C61" s="25">
        <f>COUNTIF('Strategie per Object'!C4:C53,"Nader onderzoek")</f>
      </c>
      <c r="G61" s="31">
        <f>SUMPRODUCT(('Strategie per Object'!C4:C53="Nader onderzoek")*('Strategie per Object'!G4:G53))</f>
      </c>
    </row>
  </sheetData>
  <mergeCells count="3">
    <mergeCell ref="A1:G1"/>
    <mergeCell ref="A2:G2"/>
    <mergeCell ref="A55:G55"/>
  </mergeCells>
  <pageSetup paperSize="9" orientation="landscape" fitToWidth="1" fitToHeight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G53"/>
  <sheetFormatPr defaultRowHeight="15" outlineLevelRow="0" outlineLevelCol="0" x14ac:dyDescent="55"/>
  <cols>
    <col min="1" max="1" width="6" customWidth="1"/>
    <col min="2" max="2" width="28" customWidth="1"/>
    <col min="3" max="3" width="18" customWidth="1"/>
    <col min="4" max="5" width="16" customWidth="1"/>
    <col min="6" max="6" width="24" customWidth="1"/>
    <col min="7" max="7" width="30" customWidth="1"/>
  </cols>
  <sheetData>
    <row r="1" ht="36" customHeight="1" spans="1:7" x14ac:dyDescent="0.25">
      <c r="A1" s="18" t="s">
        <v>218</v>
      </c>
      <c r="B1" s="18"/>
      <c r="C1" s="18"/>
      <c r="D1" s="18"/>
      <c r="E1" s="18"/>
      <c r="F1" s="18"/>
      <c r="G1" s="18"/>
    </row>
    <row r="2" ht="24" customHeight="1" spans="1:7" x14ac:dyDescent="0.25">
      <c r="A2" s="19" t="s">
        <v>219</v>
      </c>
      <c r="B2" s="19"/>
      <c r="C2" s="19"/>
      <c r="D2" s="19"/>
      <c r="E2" s="19"/>
      <c r="F2" s="19"/>
      <c r="G2" s="19"/>
    </row>
    <row r="3" ht="28" customHeight="1" spans="1:7" x14ac:dyDescent="0.25">
      <c r="A3" s="20" t="s">
        <v>58</v>
      </c>
      <c r="B3" s="20" t="s">
        <v>59</v>
      </c>
      <c r="C3" s="20" t="s">
        <v>220</v>
      </c>
      <c r="D3" s="20" t="s">
        <v>221</v>
      </c>
      <c r="E3" s="20" t="s">
        <v>222</v>
      </c>
      <c r="F3" s="20" t="s">
        <v>223</v>
      </c>
      <c r="G3" s="20" t="s">
        <v>224</v>
      </c>
    </row>
    <row r="4" spans="1:7" x14ac:dyDescent="0.25">
      <c r="A4" s="28">
        <f>IF(Gebouwenlijst!B4="","",Gebouwenlijst!A4)</f>
      </c>
      <c r="B4" s="28">
        <f>IF(Gebouwenlijst!B4="","",Gebouwenlijst!B4)</f>
      </c>
      <c r="C4" s="28">
        <f>IF(Gebouwenlijst!B4="","",Gebouwenlijst!C4)</f>
      </c>
      <c r="D4" s="28">
        <f>IF(Gebouwenlijst!B4="","",'Conditie &amp; Energie'!D4)</f>
      </c>
      <c r="E4" s="28">
        <f>IF(Gebouwenlijst!B4="","",'Strategie per Object'!C4)</f>
      </c>
      <c r="F4" s="28">
        <f>IF(Gebouwenlijst!B4="","",IF('Strategie per Object'!C4="Behouden","✓ ok",IF(OR('Strategie per Object'!C4="Renoveren",'Strategie per Object'!C4="Huren",'Strategie per Object'!C4="Nader onderzoek"),"△ actie nodig","✗ urgent")))</f>
      </c>
      <c r="G4" s="28">
        <f>IF(Gebouwenlijst!B4="","",IF('Strategie per Object'!C4="Behouden","Geen actie",IF('Strategie per Object'!C4="Renoveren","Technisch+functioneel upgrade",IF('Strategie per Object'!C4="Vervangen/Nieuwbouw","Sloop+nieuwbouw",IF('Strategie per Object'!C4="Afstoten","Verkoopproces",IF('Strategie per Object'!C4="Huren","Huurcontract","Haalbaarheidsonderzoek"))))))</f>
      </c>
    </row>
    <row r="5" spans="1:7" x14ac:dyDescent="0.25">
      <c r="A5" s="28">
        <f>IF(Gebouwenlijst!B5="","",Gebouwenlijst!A5)</f>
      </c>
      <c r="B5" s="28">
        <f>IF(Gebouwenlijst!B5="","",Gebouwenlijst!B5)</f>
      </c>
      <c r="C5" s="28">
        <f>IF(Gebouwenlijst!B5="","",Gebouwenlijst!C5)</f>
      </c>
      <c r="D5" s="28">
        <f>IF(Gebouwenlijst!B5="","",'Conditie &amp; Energie'!D5)</f>
      </c>
      <c r="E5" s="28">
        <f>IF(Gebouwenlijst!B5="","",'Strategie per Object'!C5)</f>
      </c>
      <c r="F5" s="28">
        <f>IF(Gebouwenlijst!B5="","",IF('Strategie per Object'!C5="Behouden","✓ ok",IF(OR('Strategie per Object'!C5="Renoveren",'Strategie per Object'!C5="Huren",'Strategie per Object'!C5="Nader onderzoek"),"△ actie nodig","✗ urgent")))</f>
      </c>
      <c r="G5" s="28">
        <f>IF(Gebouwenlijst!B5="","",IF('Strategie per Object'!C5="Behouden","Geen actie",IF('Strategie per Object'!C5="Renoveren","Technisch+functioneel upgrade",IF('Strategie per Object'!C5="Vervangen/Nieuwbouw","Sloop+nieuwbouw",IF('Strategie per Object'!C5="Afstoten","Verkoopproces",IF('Strategie per Object'!C5="Huren","Huurcontract","Haalbaarheidsonderzoek"))))))</f>
      </c>
    </row>
    <row r="6" spans="1:7" x14ac:dyDescent="0.25">
      <c r="A6" s="28">
        <f>IF(Gebouwenlijst!B6="","",Gebouwenlijst!A6)</f>
      </c>
      <c r="B6" s="28">
        <f>IF(Gebouwenlijst!B6="","",Gebouwenlijst!B6)</f>
      </c>
      <c r="C6" s="28">
        <f>IF(Gebouwenlijst!B6="","",Gebouwenlijst!C6)</f>
      </c>
      <c r="D6" s="28">
        <f>IF(Gebouwenlijst!B6="","",'Conditie &amp; Energie'!D6)</f>
      </c>
      <c r="E6" s="28">
        <f>IF(Gebouwenlijst!B6="","",'Strategie per Object'!C6)</f>
      </c>
      <c r="F6" s="28">
        <f>IF(Gebouwenlijst!B6="","",IF('Strategie per Object'!C6="Behouden","✓ ok",IF(OR('Strategie per Object'!C6="Renoveren",'Strategie per Object'!C6="Huren",'Strategie per Object'!C6="Nader onderzoek"),"△ actie nodig","✗ urgent")))</f>
      </c>
      <c r="G6" s="28">
        <f>IF(Gebouwenlijst!B6="","",IF('Strategie per Object'!C6="Behouden","Geen actie",IF('Strategie per Object'!C6="Renoveren","Technisch+functioneel upgrade",IF('Strategie per Object'!C6="Vervangen/Nieuwbouw","Sloop+nieuwbouw",IF('Strategie per Object'!C6="Afstoten","Verkoopproces",IF('Strategie per Object'!C6="Huren","Huurcontract","Haalbaarheidsonderzoek"))))))</f>
      </c>
    </row>
    <row r="7" spans="1:7" x14ac:dyDescent="0.25">
      <c r="A7" s="28">
        <f>IF(Gebouwenlijst!B7="","",Gebouwenlijst!A7)</f>
      </c>
      <c r="B7" s="28">
        <f>IF(Gebouwenlijst!B7="","",Gebouwenlijst!B7)</f>
      </c>
      <c r="C7" s="28">
        <f>IF(Gebouwenlijst!B7="","",Gebouwenlijst!C7)</f>
      </c>
      <c r="D7" s="28">
        <f>IF(Gebouwenlijst!B7="","",'Conditie &amp; Energie'!D7)</f>
      </c>
      <c r="E7" s="28">
        <f>IF(Gebouwenlijst!B7="","",'Strategie per Object'!C7)</f>
      </c>
      <c r="F7" s="28">
        <f>IF(Gebouwenlijst!B7="","",IF('Strategie per Object'!C7="Behouden","✓ ok",IF(OR('Strategie per Object'!C7="Renoveren",'Strategie per Object'!C7="Huren",'Strategie per Object'!C7="Nader onderzoek"),"△ actie nodig","✗ urgent")))</f>
      </c>
      <c r="G7" s="28">
        <f>IF(Gebouwenlijst!B7="","",IF('Strategie per Object'!C7="Behouden","Geen actie",IF('Strategie per Object'!C7="Renoveren","Technisch+functioneel upgrade",IF('Strategie per Object'!C7="Vervangen/Nieuwbouw","Sloop+nieuwbouw",IF('Strategie per Object'!C7="Afstoten","Verkoopproces",IF('Strategie per Object'!C7="Huren","Huurcontract","Haalbaarheidsonderzoek"))))))</f>
      </c>
    </row>
    <row r="8" spans="1:7" x14ac:dyDescent="0.25">
      <c r="A8" s="28">
        <f>IF(Gebouwenlijst!B8="","",Gebouwenlijst!A8)</f>
      </c>
      <c r="B8" s="28">
        <f>IF(Gebouwenlijst!B8="","",Gebouwenlijst!B8)</f>
      </c>
      <c r="C8" s="28">
        <f>IF(Gebouwenlijst!B8="","",Gebouwenlijst!C8)</f>
      </c>
      <c r="D8" s="28">
        <f>IF(Gebouwenlijst!B8="","",'Conditie &amp; Energie'!D8)</f>
      </c>
      <c r="E8" s="28">
        <f>IF(Gebouwenlijst!B8="","",'Strategie per Object'!C8)</f>
      </c>
      <c r="F8" s="28">
        <f>IF(Gebouwenlijst!B8="","",IF('Strategie per Object'!C8="Behouden","✓ ok",IF(OR('Strategie per Object'!C8="Renoveren",'Strategie per Object'!C8="Huren",'Strategie per Object'!C8="Nader onderzoek"),"△ actie nodig","✗ urgent")))</f>
      </c>
      <c r="G8" s="28">
        <f>IF(Gebouwenlijst!B8="","",IF('Strategie per Object'!C8="Behouden","Geen actie",IF('Strategie per Object'!C8="Renoveren","Technisch+functioneel upgrade",IF('Strategie per Object'!C8="Vervangen/Nieuwbouw","Sloop+nieuwbouw",IF('Strategie per Object'!C8="Afstoten","Verkoopproces",IF('Strategie per Object'!C8="Huren","Huurcontract","Haalbaarheidsonderzoek"))))))</f>
      </c>
    </row>
    <row r="9" spans="1:7" x14ac:dyDescent="0.25">
      <c r="A9" s="28">
        <f>IF(Gebouwenlijst!B9="","",Gebouwenlijst!A9)</f>
      </c>
      <c r="B9" s="28">
        <f>IF(Gebouwenlijst!B9="","",Gebouwenlijst!B9)</f>
      </c>
      <c r="C9" s="28">
        <f>IF(Gebouwenlijst!B9="","",Gebouwenlijst!C9)</f>
      </c>
      <c r="D9" s="28">
        <f>IF(Gebouwenlijst!B9="","",'Conditie &amp; Energie'!D9)</f>
      </c>
      <c r="E9" s="28">
        <f>IF(Gebouwenlijst!B9="","",'Strategie per Object'!C9)</f>
      </c>
      <c r="F9" s="28">
        <f>IF(Gebouwenlijst!B9="","",IF('Strategie per Object'!C9="Behouden","✓ ok",IF(OR('Strategie per Object'!C9="Renoveren",'Strategie per Object'!C9="Huren",'Strategie per Object'!C9="Nader onderzoek"),"△ actie nodig","✗ urgent")))</f>
      </c>
      <c r="G9" s="28">
        <f>IF(Gebouwenlijst!B9="","",IF('Strategie per Object'!C9="Behouden","Geen actie",IF('Strategie per Object'!C9="Renoveren","Technisch+functioneel upgrade",IF('Strategie per Object'!C9="Vervangen/Nieuwbouw","Sloop+nieuwbouw",IF('Strategie per Object'!C9="Afstoten","Verkoopproces",IF('Strategie per Object'!C9="Huren","Huurcontract","Haalbaarheidsonderzoek"))))))</f>
      </c>
    </row>
    <row r="10" spans="1:7" x14ac:dyDescent="0.25">
      <c r="A10" s="28">
        <f>IF(Gebouwenlijst!B10="","",Gebouwenlijst!A10)</f>
      </c>
      <c r="B10" s="28">
        <f>IF(Gebouwenlijst!B10="","",Gebouwenlijst!B10)</f>
      </c>
      <c r="C10" s="28">
        <f>IF(Gebouwenlijst!B10="","",Gebouwenlijst!C10)</f>
      </c>
      <c r="D10" s="28">
        <f>IF(Gebouwenlijst!B10="","",'Conditie &amp; Energie'!D10)</f>
      </c>
      <c r="E10" s="28">
        <f>IF(Gebouwenlijst!B10="","",'Strategie per Object'!C10)</f>
      </c>
      <c r="F10" s="28">
        <f>IF(Gebouwenlijst!B10="","",IF('Strategie per Object'!C10="Behouden","✓ ok",IF(OR('Strategie per Object'!C10="Renoveren",'Strategie per Object'!C10="Huren",'Strategie per Object'!C10="Nader onderzoek"),"△ actie nodig","✗ urgent")))</f>
      </c>
      <c r="G10" s="28">
        <f>IF(Gebouwenlijst!B10="","",IF('Strategie per Object'!C10="Behouden","Geen actie",IF('Strategie per Object'!C10="Renoveren","Technisch+functioneel upgrade",IF('Strategie per Object'!C10="Vervangen/Nieuwbouw","Sloop+nieuwbouw",IF('Strategie per Object'!C10="Afstoten","Verkoopproces",IF('Strategie per Object'!C10="Huren","Huurcontract","Haalbaarheidsonderzoek"))))))</f>
      </c>
    </row>
    <row r="11" spans="1:7" x14ac:dyDescent="0.25">
      <c r="A11" s="28">
        <f>IF(Gebouwenlijst!B11="","",Gebouwenlijst!A11)</f>
      </c>
      <c r="B11" s="28">
        <f>IF(Gebouwenlijst!B11="","",Gebouwenlijst!B11)</f>
      </c>
      <c r="C11" s="28">
        <f>IF(Gebouwenlijst!B11="","",Gebouwenlijst!C11)</f>
      </c>
      <c r="D11" s="28">
        <f>IF(Gebouwenlijst!B11="","",'Conditie &amp; Energie'!D11)</f>
      </c>
      <c r="E11" s="28">
        <f>IF(Gebouwenlijst!B11="","",'Strategie per Object'!C11)</f>
      </c>
      <c r="F11" s="28">
        <f>IF(Gebouwenlijst!B11="","",IF('Strategie per Object'!C11="Behouden","✓ ok",IF(OR('Strategie per Object'!C11="Renoveren",'Strategie per Object'!C11="Huren",'Strategie per Object'!C11="Nader onderzoek"),"△ actie nodig","✗ urgent")))</f>
      </c>
      <c r="G11" s="28">
        <f>IF(Gebouwenlijst!B11="","",IF('Strategie per Object'!C11="Behouden","Geen actie",IF('Strategie per Object'!C11="Renoveren","Technisch+functioneel upgrade",IF('Strategie per Object'!C11="Vervangen/Nieuwbouw","Sloop+nieuwbouw",IF('Strategie per Object'!C11="Afstoten","Verkoopproces",IF('Strategie per Object'!C11="Huren","Huurcontract","Haalbaarheidsonderzoek"))))))</f>
      </c>
    </row>
    <row r="12" spans="1:7" x14ac:dyDescent="0.25">
      <c r="A12" s="28">
        <f>IF(Gebouwenlijst!B12="","",Gebouwenlijst!A12)</f>
      </c>
      <c r="B12" s="28">
        <f>IF(Gebouwenlijst!B12="","",Gebouwenlijst!B12)</f>
      </c>
      <c r="C12" s="28">
        <f>IF(Gebouwenlijst!B12="","",Gebouwenlijst!C12)</f>
      </c>
      <c r="D12" s="28">
        <f>IF(Gebouwenlijst!B12="","",'Conditie &amp; Energie'!D12)</f>
      </c>
      <c r="E12" s="28">
        <f>IF(Gebouwenlijst!B12="","",'Strategie per Object'!C12)</f>
      </c>
      <c r="F12" s="28">
        <f>IF(Gebouwenlijst!B12="","",IF('Strategie per Object'!C12="Behouden","✓ ok",IF(OR('Strategie per Object'!C12="Renoveren",'Strategie per Object'!C12="Huren",'Strategie per Object'!C12="Nader onderzoek"),"△ actie nodig","✗ urgent")))</f>
      </c>
      <c r="G12" s="28">
        <f>IF(Gebouwenlijst!B12="","",IF('Strategie per Object'!C12="Behouden","Geen actie",IF('Strategie per Object'!C12="Renoveren","Technisch+functioneel upgrade",IF('Strategie per Object'!C12="Vervangen/Nieuwbouw","Sloop+nieuwbouw",IF('Strategie per Object'!C12="Afstoten","Verkoopproces",IF('Strategie per Object'!C12="Huren","Huurcontract","Haalbaarheidsonderzoek"))))))</f>
      </c>
    </row>
    <row r="13" spans="1:7" x14ac:dyDescent="0.25">
      <c r="A13" s="28">
        <f>IF(Gebouwenlijst!B13="","",Gebouwenlijst!A13)</f>
      </c>
      <c r="B13" s="28">
        <f>IF(Gebouwenlijst!B13="","",Gebouwenlijst!B13)</f>
      </c>
      <c r="C13" s="28">
        <f>IF(Gebouwenlijst!B13="","",Gebouwenlijst!C13)</f>
      </c>
      <c r="D13" s="28">
        <f>IF(Gebouwenlijst!B13="","",'Conditie &amp; Energie'!D13)</f>
      </c>
      <c r="E13" s="28">
        <f>IF(Gebouwenlijst!B13="","",'Strategie per Object'!C13)</f>
      </c>
      <c r="F13" s="28">
        <f>IF(Gebouwenlijst!B13="","",IF('Strategie per Object'!C13="Behouden","✓ ok",IF(OR('Strategie per Object'!C13="Renoveren",'Strategie per Object'!C13="Huren",'Strategie per Object'!C13="Nader onderzoek"),"△ actie nodig","✗ urgent")))</f>
      </c>
      <c r="G13" s="28">
        <f>IF(Gebouwenlijst!B13="","",IF('Strategie per Object'!C13="Behouden","Geen actie",IF('Strategie per Object'!C13="Renoveren","Technisch+functioneel upgrade",IF('Strategie per Object'!C13="Vervangen/Nieuwbouw","Sloop+nieuwbouw",IF('Strategie per Object'!C13="Afstoten","Verkoopproces",IF('Strategie per Object'!C13="Huren","Huurcontract","Haalbaarheidsonderzoek"))))))</f>
      </c>
    </row>
    <row r="14" spans="1:7" x14ac:dyDescent="0.25">
      <c r="A14" s="28">
        <f>IF(Gebouwenlijst!B14="","",Gebouwenlijst!A14)</f>
      </c>
      <c r="B14" s="28">
        <f>IF(Gebouwenlijst!B14="","",Gebouwenlijst!B14)</f>
      </c>
      <c r="C14" s="28">
        <f>IF(Gebouwenlijst!B14="","",Gebouwenlijst!C14)</f>
      </c>
      <c r="D14" s="28">
        <f>IF(Gebouwenlijst!B14="","",'Conditie &amp; Energie'!D14)</f>
      </c>
      <c r="E14" s="28">
        <f>IF(Gebouwenlijst!B14="","",'Strategie per Object'!C14)</f>
      </c>
      <c r="F14" s="28">
        <f>IF(Gebouwenlijst!B14="","",IF('Strategie per Object'!C14="Behouden","✓ ok",IF(OR('Strategie per Object'!C14="Renoveren",'Strategie per Object'!C14="Huren",'Strategie per Object'!C14="Nader onderzoek"),"△ actie nodig","✗ urgent")))</f>
      </c>
      <c r="G14" s="28">
        <f>IF(Gebouwenlijst!B14="","",IF('Strategie per Object'!C14="Behouden","Geen actie",IF('Strategie per Object'!C14="Renoveren","Technisch+functioneel upgrade",IF('Strategie per Object'!C14="Vervangen/Nieuwbouw","Sloop+nieuwbouw",IF('Strategie per Object'!C14="Afstoten","Verkoopproces",IF('Strategie per Object'!C14="Huren","Huurcontract","Haalbaarheidsonderzoek"))))))</f>
      </c>
    </row>
    <row r="15" spans="1:7" x14ac:dyDescent="0.25">
      <c r="A15" s="28">
        <f>IF(Gebouwenlijst!B15="","",Gebouwenlijst!A15)</f>
      </c>
      <c r="B15" s="28">
        <f>IF(Gebouwenlijst!B15="","",Gebouwenlijst!B15)</f>
      </c>
      <c r="C15" s="28">
        <f>IF(Gebouwenlijst!B15="","",Gebouwenlijst!C15)</f>
      </c>
      <c r="D15" s="28">
        <f>IF(Gebouwenlijst!B15="","",'Conditie &amp; Energie'!D15)</f>
      </c>
      <c r="E15" s="28">
        <f>IF(Gebouwenlijst!B15="","",'Strategie per Object'!C15)</f>
      </c>
      <c r="F15" s="28">
        <f>IF(Gebouwenlijst!B15="","",IF('Strategie per Object'!C15="Behouden","✓ ok",IF(OR('Strategie per Object'!C15="Renoveren",'Strategie per Object'!C15="Huren",'Strategie per Object'!C15="Nader onderzoek"),"△ actie nodig","✗ urgent")))</f>
      </c>
      <c r="G15" s="28">
        <f>IF(Gebouwenlijst!B15="","",IF('Strategie per Object'!C15="Behouden","Geen actie",IF('Strategie per Object'!C15="Renoveren","Technisch+functioneel upgrade",IF('Strategie per Object'!C15="Vervangen/Nieuwbouw","Sloop+nieuwbouw",IF('Strategie per Object'!C15="Afstoten","Verkoopproces",IF('Strategie per Object'!C15="Huren","Huurcontract","Haalbaarheidsonderzoek"))))))</f>
      </c>
    </row>
    <row r="16" spans="1:7" x14ac:dyDescent="0.25">
      <c r="A16" s="28">
        <f>IF(Gebouwenlijst!B16="","",Gebouwenlijst!A16)</f>
      </c>
      <c r="B16" s="28">
        <f>IF(Gebouwenlijst!B16="","",Gebouwenlijst!B16)</f>
      </c>
      <c r="C16" s="28">
        <f>IF(Gebouwenlijst!B16="","",Gebouwenlijst!C16)</f>
      </c>
      <c r="D16" s="28">
        <f>IF(Gebouwenlijst!B16="","",'Conditie &amp; Energie'!D16)</f>
      </c>
      <c r="E16" s="28">
        <f>IF(Gebouwenlijst!B16="","",'Strategie per Object'!C16)</f>
      </c>
      <c r="F16" s="28">
        <f>IF(Gebouwenlijst!B16="","",IF('Strategie per Object'!C16="Behouden","✓ ok",IF(OR('Strategie per Object'!C16="Renoveren",'Strategie per Object'!C16="Huren",'Strategie per Object'!C16="Nader onderzoek"),"△ actie nodig","✗ urgent")))</f>
      </c>
      <c r="G16" s="28">
        <f>IF(Gebouwenlijst!B16="","",IF('Strategie per Object'!C16="Behouden","Geen actie",IF('Strategie per Object'!C16="Renoveren","Technisch+functioneel upgrade",IF('Strategie per Object'!C16="Vervangen/Nieuwbouw","Sloop+nieuwbouw",IF('Strategie per Object'!C16="Afstoten","Verkoopproces",IF('Strategie per Object'!C16="Huren","Huurcontract","Haalbaarheidsonderzoek"))))))</f>
      </c>
    </row>
    <row r="17" spans="1:7" x14ac:dyDescent="0.25">
      <c r="A17" s="28">
        <f>IF(Gebouwenlijst!B17="","",Gebouwenlijst!A17)</f>
      </c>
      <c r="B17" s="28">
        <f>IF(Gebouwenlijst!B17="","",Gebouwenlijst!B17)</f>
      </c>
      <c r="C17" s="28">
        <f>IF(Gebouwenlijst!B17="","",Gebouwenlijst!C17)</f>
      </c>
      <c r="D17" s="28">
        <f>IF(Gebouwenlijst!B17="","",'Conditie &amp; Energie'!D17)</f>
      </c>
      <c r="E17" s="28">
        <f>IF(Gebouwenlijst!B17="","",'Strategie per Object'!C17)</f>
      </c>
      <c r="F17" s="28">
        <f>IF(Gebouwenlijst!B17="","",IF('Strategie per Object'!C17="Behouden","✓ ok",IF(OR('Strategie per Object'!C17="Renoveren",'Strategie per Object'!C17="Huren",'Strategie per Object'!C17="Nader onderzoek"),"△ actie nodig","✗ urgent")))</f>
      </c>
      <c r="G17" s="28">
        <f>IF(Gebouwenlijst!B17="","",IF('Strategie per Object'!C17="Behouden","Geen actie",IF('Strategie per Object'!C17="Renoveren","Technisch+functioneel upgrade",IF('Strategie per Object'!C17="Vervangen/Nieuwbouw","Sloop+nieuwbouw",IF('Strategie per Object'!C17="Afstoten","Verkoopproces",IF('Strategie per Object'!C17="Huren","Huurcontract","Haalbaarheidsonderzoek"))))))</f>
      </c>
    </row>
    <row r="18" spans="1:7" x14ac:dyDescent="0.25">
      <c r="A18" s="28">
        <f>IF(Gebouwenlijst!B18="","",Gebouwenlijst!A18)</f>
      </c>
      <c r="B18" s="28">
        <f>IF(Gebouwenlijst!B18="","",Gebouwenlijst!B18)</f>
      </c>
      <c r="C18" s="28">
        <f>IF(Gebouwenlijst!B18="","",Gebouwenlijst!C18)</f>
      </c>
      <c r="D18" s="28">
        <f>IF(Gebouwenlijst!B18="","",'Conditie &amp; Energie'!D18)</f>
      </c>
      <c r="E18" s="28">
        <f>IF(Gebouwenlijst!B18="","",'Strategie per Object'!C18)</f>
      </c>
      <c r="F18" s="28">
        <f>IF(Gebouwenlijst!B18="","",IF('Strategie per Object'!C18="Behouden","✓ ok",IF(OR('Strategie per Object'!C18="Renoveren",'Strategie per Object'!C18="Huren",'Strategie per Object'!C18="Nader onderzoek"),"△ actie nodig","✗ urgent")))</f>
      </c>
      <c r="G18" s="28">
        <f>IF(Gebouwenlijst!B18="","",IF('Strategie per Object'!C18="Behouden","Geen actie",IF('Strategie per Object'!C18="Renoveren","Technisch+functioneel upgrade",IF('Strategie per Object'!C18="Vervangen/Nieuwbouw","Sloop+nieuwbouw",IF('Strategie per Object'!C18="Afstoten","Verkoopproces",IF('Strategie per Object'!C18="Huren","Huurcontract","Haalbaarheidsonderzoek"))))))</f>
      </c>
    </row>
    <row r="19" spans="1:7" x14ac:dyDescent="0.25">
      <c r="A19" s="28">
        <f>IF(Gebouwenlijst!B19="","",Gebouwenlijst!A19)</f>
      </c>
      <c r="B19" s="28">
        <f>IF(Gebouwenlijst!B19="","",Gebouwenlijst!B19)</f>
      </c>
      <c r="C19" s="28">
        <f>IF(Gebouwenlijst!B19="","",Gebouwenlijst!C19)</f>
      </c>
      <c r="D19" s="28">
        <f>IF(Gebouwenlijst!B19="","",'Conditie &amp; Energie'!D19)</f>
      </c>
      <c r="E19" s="28">
        <f>IF(Gebouwenlijst!B19="","",'Strategie per Object'!C19)</f>
      </c>
      <c r="F19" s="28">
        <f>IF(Gebouwenlijst!B19="","",IF('Strategie per Object'!C19="Behouden","✓ ok",IF(OR('Strategie per Object'!C19="Renoveren",'Strategie per Object'!C19="Huren",'Strategie per Object'!C19="Nader onderzoek"),"△ actie nodig","✗ urgent")))</f>
      </c>
      <c r="G19" s="28">
        <f>IF(Gebouwenlijst!B19="","",IF('Strategie per Object'!C19="Behouden","Geen actie",IF('Strategie per Object'!C19="Renoveren","Technisch+functioneel upgrade",IF('Strategie per Object'!C19="Vervangen/Nieuwbouw","Sloop+nieuwbouw",IF('Strategie per Object'!C19="Afstoten","Verkoopproces",IF('Strategie per Object'!C19="Huren","Huurcontract","Haalbaarheidsonderzoek"))))))</f>
      </c>
    </row>
    <row r="20" spans="1:7" x14ac:dyDescent="0.25">
      <c r="A20" s="28">
        <f>IF(Gebouwenlijst!B20="","",Gebouwenlijst!A20)</f>
      </c>
      <c r="B20" s="28">
        <f>IF(Gebouwenlijst!B20="","",Gebouwenlijst!B20)</f>
      </c>
      <c r="C20" s="28">
        <f>IF(Gebouwenlijst!B20="","",Gebouwenlijst!C20)</f>
      </c>
      <c r="D20" s="28">
        <f>IF(Gebouwenlijst!B20="","",'Conditie &amp; Energie'!D20)</f>
      </c>
      <c r="E20" s="28">
        <f>IF(Gebouwenlijst!B20="","",'Strategie per Object'!C20)</f>
      </c>
      <c r="F20" s="28">
        <f>IF(Gebouwenlijst!B20="","",IF('Strategie per Object'!C20="Behouden","✓ ok",IF(OR('Strategie per Object'!C20="Renoveren",'Strategie per Object'!C20="Huren",'Strategie per Object'!C20="Nader onderzoek"),"△ actie nodig","✗ urgent")))</f>
      </c>
      <c r="G20" s="28">
        <f>IF(Gebouwenlijst!B20="","",IF('Strategie per Object'!C20="Behouden","Geen actie",IF('Strategie per Object'!C20="Renoveren","Technisch+functioneel upgrade",IF('Strategie per Object'!C20="Vervangen/Nieuwbouw","Sloop+nieuwbouw",IF('Strategie per Object'!C20="Afstoten","Verkoopproces",IF('Strategie per Object'!C20="Huren","Huurcontract","Haalbaarheidsonderzoek"))))))</f>
      </c>
    </row>
    <row r="21" spans="1:7" x14ac:dyDescent="0.25">
      <c r="A21" s="28">
        <f>IF(Gebouwenlijst!B21="","",Gebouwenlijst!A21)</f>
      </c>
      <c r="B21" s="28">
        <f>IF(Gebouwenlijst!B21="","",Gebouwenlijst!B21)</f>
      </c>
      <c r="C21" s="28">
        <f>IF(Gebouwenlijst!B21="","",Gebouwenlijst!C21)</f>
      </c>
      <c r="D21" s="28">
        <f>IF(Gebouwenlijst!B21="","",'Conditie &amp; Energie'!D21)</f>
      </c>
      <c r="E21" s="28">
        <f>IF(Gebouwenlijst!B21="","",'Strategie per Object'!C21)</f>
      </c>
      <c r="F21" s="28">
        <f>IF(Gebouwenlijst!B21="","",IF('Strategie per Object'!C21="Behouden","✓ ok",IF(OR('Strategie per Object'!C21="Renoveren",'Strategie per Object'!C21="Huren",'Strategie per Object'!C21="Nader onderzoek"),"△ actie nodig","✗ urgent")))</f>
      </c>
      <c r="G21" s="28">
        <f>IF(Gebouwenlijst!B21="","",IF('Strategie per Object'!C21="Behouden","Geen actie",IF('Strategie per Object'!C21="Renoveren","Technisch+functioneel upgrade",IF('Strategie per Object'!C21="Vervangen/Nieuwbouw","Sloop+nieuwbouw",IF('Strategie per Object'!C21="Afstoten","Verkoopproces",IF('Strategie per Object'!C21="Huren","Huurcontract","Haalbaarheidsonderzoek"))))))</f>
      </c>
    </row>
    <row r="22" spans="1:7" x14ac:dyDescent="0.25">
      <c r="A22" s="28">
        <f>IF(Gebouwenlijst!B22="","",Gebouwenlijst!A22)</f>
      </c>
      <c r="B22" s="28">
        <f>IF(Gebouwenlijst!B22="","",Gebouwenlijst!B22)</f>
      </c>
      <c r="C22" s="28">
        <f>IF(Gebouwenlijst!B22="","",Gebouwenlijst!C22)</f>
      </c>
      <c r="D22" s="28">
        <f>IF(Gebouwenlijst!B22="","",'Conditie &amp; Energie'!D22)</f>
      </c>
      <c r="E22" s="28">
        <f>IF(Gebouwenlijst!B22="","",'Strategie per Object'!C22)</f>
      </c>
      <c r="F22" s="28">
        <f>IF(Gebouwenlijst!B22="","",IF('Strategie per Object'!C22="Behouden","✓ ok",IF(OR('Strategie per Object'!C22="Renoveren",'Strategie per Object'!C22="Huren",'Strategie per Object'!C22="Nader onderzoek"),"△ actie nodig","✗ urgent")))</f>
      </c>
      <c r="G22" s="28">
        <f>IF(Gebouwenlijst!B22="","",IF('Strategie per Object'!C22="Behouden","Geen actie",IF('Strategie per Object'!C22="Renoveren","Technisch+functioneel upgrade",IF('Strategie per Object'!C22="Vervangen/Nieuwbouw","Sloop+nieuwbouw",IF('Strategie per Object'!C22="Afstoten","Verkoopproces",IF('Strategie per Object'!C22="Huren","Huurcontract","Haalbaarheidsonderzoek"))))))</f>
      </c>
    </row>
    <row r="23" spans="1:7" x14ac:dyDescent="0.25">
      <c r="A23" s="28">
        <f>IF(Gebouwenlijst!B23="","",Gebouwenlijst!A23)</f>
      </c>
      <c r="B23" s="28">
        <f>IF(Gebouwenlijst!B23="","",Gebouwenlijst!B23)</f>
      </c>
      <c r="C23" s="28">
        <f>IF(Gebouwenlijst!B23="","",Gebouwenlijst!C23)</f>
      </c>
      <c r="D23" s="28">
        <f>IF(Gebouwenlijst!B23="","",'Conditie &amp; Energie'!D23)</f>
      </c>
      <c r="E23" s="28">
        <f>IF(Gebouwenlijst!B23="","",'Strategie per Object'!C23)</f>
      </c>
      <c r="F23" s="28">
        <f>IF(Gebouwenlijst!B23="","",IF('Strategie per Object'!C23="Behouden","✓ ok",IF(OR('Strategie per Object'!C23="Renoveren",'Strategie per Object'!C23="Huren",'Strategie per Object'!C23="Nader onderzoek"),"△ actie nodig","✗ urgent")))</f>
      </c>
      <c r="G23" s="28">
        <f>IF(Gebouwenlijst!B23="","",IF('Strategie per Object'!C23="Behouden","Geen actie",IF('Strategie per Object'!C23="Renoveren","Technisch+functioneel upgrade",IF('Strategie per Object'!C23="Vervangen/Nieuwbouw","Sloop+nieuwbouw",IF('Strategie per Object'!C23="Afstoten","Verkoopproces",IF('Strategie per Object'!C23="Huren","Huurcontract","Haalbaarheidsonderzoek"))))))</f>
      </c>
    </row>
    <row r="24" spans="1:7" x14ac:dyDescent="0.25">
      <c r="A24" s="28">
        <f>IF(Gebouwenlijst!B24="","",Gebouwenlijst!A24)</f>
      </c>
      <c r="B24" s="28">
        <f>IF(Gebouwenlijst!B24="","",Gebouwenlijst!B24)</f>
      </c>
      <c r="C24" s="28">
        <f>IF(Gebouwenlijst!B24="","",Gebouwenlijst!C24)</f>
      </c>
      <c r="D24" s="28">
        <f>IF(Gebouwenlijst!B24="","",'Conditie &amp; Energie'!D24)</f>
      </c>
      <c r="E24" s="28">
        <f>IF(Gebouwenlijst!B24="","",'Strategie per Object'!C24)</f>
      </c>
      <c r="F24" s="28">
        <f>IF(Gebouwenlijst!B24="","",IF('Strategie per Object'!C24="Behouden","✓ ok",IF(OR('Strategie per Object'!C24="Renoveren",'Strategie per Object'!C24="Huren",'Strategie per Object'!C24="Nader onderzoek"),"△ actie nodig","✗ urgent")))</f>
      </c>
      <c r="G24" s="28">
        <f>IF(Gebouwenlijst!B24="","",IF('Strategie per Object'!C24="Behouden","Geen actie",IF('Strategie per Object'!C24="Renoveren","Technisch+functioneel upgrade",IF('Strategie per Object'!C24="Vervangen/Nieuwbouw","Sloop+nieuwbouw",IF('Strategie per Object'!C24="Afstoten","Verkoopproces",IF('Strategie per Object'!C24="Huren","Huurcontract","Haalbaarheidsonderzoek"))))))</f>
      </c>
    </row>
    <row r="25" spans="1:7" x14ac:dyDescent="0.25">
      <c r="A25" s="28">
        <f>IF(Gebouwenlijst!B25="","",Gebouwenlijst!A25)</f>
      </c>
      <c r="B25" s="28">
        <f>IF(Gebouwenlijst!B25="","",Gebouwenlijst!B25)</f>
      </c>
      <c r="C25" s="28">
        <f>IF(Gebouwenlijst!B25="","",Gebouwenlijst!C25)</f>
      </c>
      <c r="D25" s="28">
        <f>IF(Gebouwenlijst!B25="","",'Conditie &amp; Energie'!D25)</f>
      </c>
      <c r="E25" s="28">
        <f>IF(Gebouwenlijst!B25="","",'Strategie per Object'!C25)</f>
      </c>
      <c r="F25" s="28">
        <f>IF(Gebouwenlijst!B25="","",IF('Strategie per Object'!C25="Behouden","✓ ok",IF(OR('Strategie per Object'!C25="Renoveren",'Strategie per Object'!C25="Huren",'Strategie per Object'!C25="Nader onderzoek"),"△ actie nodig","✗ urgent")))</f>
      </c>
      <c r="G25" s="28">
        <f>IF(Gebouwenlijst!B25="","",IF('Strategie per Object'!C25="Behouden","Geen actie",IF('Strategie per Object'!C25="Renoveren","Technisch+functioneel upgrade",IF('Strategie per Object'!C25="Vervangen/Nieuwbouw","Sloop+nieuwbouw",IF('Strategie per Object'!C25="Afstoten","Verkoopproces",IF('Strategie per Object'!C25="Huren","Huurcontract","Haalbaarheidsonderzoek"))))))</f>
      </c>
    </row>
    <row r="26" spans="1:7" x14ac:dyDescent="0.25">
      <c r="A26" s="28">
        <f>IF(Gebouwenlijst!B26="","",Gebouwenlijst!A26)</f>
      </c>
      <c r="B26" s="28">
        <f>IF(Gebouwenlijst!B26="","",Gebouwenlijst!B26)</f>
      </c>
      <c r="C26" s="28">
        <f>IF(Gebouwenlijst!B26="","",Gebouwenlijst!C26)</f>
      </c>
      <c r="D26" s="28">
        <f>IF(Gebouwenlijst!B26="","",'Conditie &amp; Energie'!D26)</f>
      </c>
      <c r="E26" s="28">
        <f>IF(Gebouwenlijst!B26="","",'Strategie per Object'!C26)</f>
      </c>
      <c r="F26" s="28">
        <f>IF(Gebouwenlijst!B26="","",IF('Strategie per Object'!C26="Behouden","✓ ok",IF(OR('Strategie per Object'!C26="Renoveren",'Strategie per Object'!C26="Huren",'Strategie per Object'!C26="Nader onderzoek"),"△ actie nodig","✗ urgent")))</f>
      </c>
      <c r="G26" s="28">
        <f>IF(Gebouwenlijst!B26="","",IF('Strategie per Object'!C26="Behouden","Geen actie",IF('Strategie per Object'!C26="Renoveren","Technisch+functioneel upgrade",IF('Strategie per Object'!C26="Vervangen/Nieuwbouw","Sloop+nieuwbouw",IF('Strategie per Object'!C26="Afstoten","Verkoopproces",IF('Strategie per Object'!C26="Huren","Huurcontract","Haalbaarheidsonderzoek"))))))</f>
      </c>
    </row>
    <row r="27" spans="1:7" x14ac:dyDescent="0.25">
      <c r="A27" s="28">
        <f>IF(Gebouwenlijst!B27="","",Gebouwenlijst!A27)</f>
      </c>
      <c r="B27" s="28">
        <f>IF(Gebouwenlijst!B27="","",Gebouwenlijst!B27)</f>
      </c>
      <c r="C27" s="28">
        <f>IF(Gebouwenlijst!B27="","",Gebouwenlijst!C27)</f>
      </c>
      <c r="D27" s="28">
        <f>IF(Gebouwenlijst!B27="","",'Conditie &amp; Energie'!D27)</f>
      </c>
      <c r="E27" s="28">
        <f>IF(Gebouwenlijst!B27="","",'Strategie per Object'!C27)</f>
      </c>
      <c r="F27" s="28">
        <f>IF(Gebouwenlijst!B27="","",IF('Strategie per Object'!C27="Behouden","✓ ok",IF(OR('Strategie per Object'!C27="Renoveren",'Strategie per Object'!C27="Huren",'Strategie per Object'!C27="Nader onderzoek"),"△ actie nodig","✗ urgent")))</f>
      </c>
      <c r="G27" s="28">
        <f>IF(Gebouwenlijst!B27="","",IF('Strategie per Object'!C27="Behouden","Geen actie",IF('Strategie per Object'!C27="Renoveren","Technisch+functioneel upgrade",IF('Strategie per Object'!C27="Vervangen/Nieuwbouw","Sloop+nieuwbouw",IF('Strategie per Object'!C27="Afstoten","Verkoopproces",IF('Strategie per Object'!C27="Huren","Huurcontract","Haalbaarheidsonderzoek"))))))</f>
      </c>
    </row>
    <row r="28" spans="1:7" x14ac:dyDescent="0.25">
      <c r="A28" s="28">
        <f>IF(Gebouwenlijst!B28="","",Gebouwenlijst!A28)</f>
      </c>
      <c r="B28" s="28">
        <f>IF(Gebouwenlijst!B28="","",Gebouwenlijst!B28)</f>
      </c>
      <c r="C28" s="28">
        <f>IF(Gebouwenlijst!B28="","",Gebouwenlijst!C28)</f>
      </c>
      <c r="D28" s="28">
        <f>IF(Gebouwenlijst!B28="","",'Conditie &amp; Energie'!D28)</f>
      </c>
      <c r="E28" s="28">
        <f>IF(Gebouwenlijst!B28="","",'Strategie per Object'!C28)</f>
      </c>
      <c r="F28" s="28">
        <f>IF(Gebouwenlijst!B28="","",IF('Strategie per Object'!C28="Behouden","✓ ok",IF(OR('Strategie per Object'!C28="Renoveren",'Strategie per Object'!C28="Huren",'Strategie per Object'!C28="Nader onderzoek"),"△ actie nodig","✗ urgent")))</f>
      </c>
      <c r="G28" s="28">
        <f>IF(Gebouwenlijst!B28="","",IF('Strategie per Object'!C28="Behouden","Geen actie",IF('Strategie per Object'!C28="Renoveren","Technisch+functioneel upgrade",IF('Strategie per Object'!C28="Vervangen/Nieuwbouw","Sloop+nieuwbouw",IF('Strategie per Object'!C28="Afstoten","Verkoopproces",IF('Strategie per Object'!C28="Huren","Huurcontract","Haalbaarheidsonderzoek"))))))</f>
      </c>
    </row>
    <row r="29" spans="1:7" x14ac:dyDescent="0.25">
      <c r="A29" s="28">
        <f>IF(Gebouwenlijst!B29="","",Gebouwenlijst!A29)</f>
      </c>
      <c r="B29" s="28">
        <f>IF(Gebouwenlijst!B29="","",Gebouwenlijst!B29)</f>
      </c>
      <c r="C29" s="28">
        <f>IF(Gebouwenlijst!B29="","",Gebouwenlijst!C29)</f>
      </c>
      <c r="D29" s="28">
        <f>IF(Gebouwenlijst!B29="","",'Conditie &amp; Energie'!D29)</f>
      </c>
      <c r="E29" s="28">
        <f>IF(Gebouwenlijst!B29="","",'Strategie per Object'!C29)</f>
      </c>
      <c r="F29" s="28">
        <f>IF(Gebouwenlijst!B29="","",IF('Strategie per Object'!C29="Behouden","✓ ok",IF(OR('Strategie per Object'!C29="Renoveren",'Strategie per Object'!C29="Huren",'Strategie per Object'!C29="Nader onderzoek"),"△ actie nodig","✗ urgent")))</f>
      </c>
      <c r="G29" s="28">
        <f>IF(Gebouwenlijst!B29="","",IF('Strategie per Object'!C29="Behouden","Geen actie",IF('Strategie per Object'!C29="Renoveren","Technisch+functioneel upgrade",IF('Strategie per Object'!C29="Vervangen/Nieuwbouw","Sloop+nieuwbouw",IF('Strategie per Object'!C29="Afstoten","Verkoopproces",IF('Strategie per Object'!C29="Huren","Huurcontract","Haalbaarheidsonderzoek"))))))</f>
      </c>
    </row>
    <row r="30" spans="1:7" x14ac:dyDescent="0.25">
      <c r="A30" s="28">
        <f>IF(Gebouwenlijst!B30="","",Gebouwenlijst!A30)</f>
      </c>
      <c r="B30" s="28">
        <f>IF(Gebouwenlijst!B30="","",Gebouwenlijst!B30)</f>
      </c>
      <c r="C30" s="28">
        <f>IF(Gebouwenlijst!B30="","",Gebouwenlijst!C30)</f>
      </c>
      <c r="D30" s="28">
        <f>IF(Gebouwenlijst!B30="","",'Conditie &amp; Energie'!D30)</f>
      </c>
      <c r="E30" s="28">
        <f>IF(Gebouwenlijst!B30="","",'Strategie per Object'!C30)</f>
      </c>
      <c r="F30" s="28">
        <f>IF(Gebouwenlijst!B30="","",IF('Strategie per Object'!C30="Behouden","✓ ok",IF(OR('Strategie per Object'!C30="Renoveren",'Strategie per Object'!C30="Huren",'Strategie per Object'!C30="Nader onderzoek"),"△ actie nodig","✗ urgent")))</f>
      </c>
      <c r="G30" s="28">
        <f>IF(Gebouwenlijst!B30="","",IF('Strategie per Object'!C30="Behouden","Geen actie",IF('Strategie per Object'!C30="Renoveren","Technisch+functioneel upgrade",IF('Strategie per Object'!C30="Vervangen/Nieuwbouw","Sloop+nieuwbouw",IF('Strategie per Object'!C30="Afstoten","Verkoopproces",IF('Strategie per Object'!C30="Huren","Huurcontract","Haalbaarheidsonderzoek"))))))</f>
      </c>
    </row>
    <row r="31" spans="1:7" x14ac:dyDescent="0.25">
      <c r="A31" s="28">
        <f>IF(Gebouwenlijst!B31="","",Gebouwenlijst!A31)</f>
      </c>
      <c r="B31" s="28">
        <f>IF(Gebouwenlijst!B31="","",Gebouwenlijst!B31)</f>
      </c>
      <c r="C31" s="28">
        <f>IF(Gebouwenlijst!B31="","",Gebouwenlijst!C31)</f>
      </c>
      <c r="D31" s="28">
        <f>IF(Gebouwenlijst!B31="","",'Conditie &amp; Energie'!D31)</f>
      </c>
      <c r="E31" s="28">
        <f>IF(Gebouwenlijst!B31="","",'Strategie per Object'!C31)</f>
      </c>
      <c r="F31" s="28">
        <f>IF(Gebouwenlijst!B31="","",IF('Strategie per Object'!C31="Behouden","✓ ok",IF(OR('Strategie per Object'!C31="Renoveren",'Strategie per Object'!C31="Huren",'Strategie per Object'!C31="Nader onderzoek"),"△ actie nodig","✗ urgent")))</f>
      </c>
      <c r="G31" s="28">
        <f>IF(Gebouwenlijst!B31="","",IF('Strategie per Object'!C31="Behouden","Geen actie",IF('Strategie per Object'!C31="Renoveren","Technisch+functioneel upgrade",IF('Strategie per Object'!C31="Vervangen/Nieuwbouw","Sloop+nieuwbouw",IF('Strategie per Object'!C31="Afstoten","Verkoopproces",IF('Strategie per Object'!C31="Huren","Huurcontract","Haalbaarheidsonderzoek"))))))</f>
      </c>
    </row>
    <row r="32" spans="1:7" x14ac:dyDescent="0.25">
      <c r="A32" s="28">
        <f>IF(Gebouwenlijst!B32="","",Gebouwenlijst!A32)</f>
      </c>
      <c r="B32" s="28">
        <f>IF(Gebouwenlijst!B32="","",Gebouwenlijst!B32)</f>
      </c>
      <c r="C32" s="28">
        <f>IF(Gebouwenlijst!B32="","",Gebouwenlijst!C32)</f>
      </c>
      <c r="D32" s="28">
        <f>IF(Gebouwenlijst!B32="","",'Conditie &amp; Energie'!D32)</f>
      </c>
      <c r="E32" s="28">
        <f>IF(Gebouwenlijst!B32="","",'Strategie per Object'!C32)</f>
      </c>
      <c r="F32" s="28">
        <f>IF(Gebouwenlijst!B32="","",IF('Strategie per Object'!C32="Behouden","✓ ok",IF(OR('Strategie per Object'!C32="Renoveren",'Strategie per Object'!C32="Huren",'Strategie per Object'!C32="Nader onderzoek"),"△ actie nodig","✗ urgent")))</f>
      </c>
      <c r="G32" s="28">
        <f>IF(Gebouwenlijst!B32="","",IF('Strategie per Object'!C32="Behouden","Geen actie",IF('Strategie per Object'!C32="Renoveren","Technisch+functioneel upgrade",IF('Strategie per Object'!C32="Vervangen/Nieuwbouw","Sloop+nieuwbouw",IF('Strategie per Object'!C32="Afstoten","Verkoopproces",IF('Strategie per Object'!C32="Huren","Huurcontract","Haalbaarheidsonderzoek"))))))</f>
      </c>
    </row>
    <row r="33" spans="1:7" x14ac:dyDescent="0.25">
      <c r="A33" s="28">
        <f>IF(Gebouwenlijst!B33="","",Gebouwenlijst!A33)</f>
      </c>
      <c r="B33" s="28">
        <f>IF(Gebouwenlijst!B33="","",Gebouwenlijst!B33)</f>
      </c>
      <c r="C33" s="28">
        <f>IF(Gebouwenlijst!B33="","",Gebouwenlijst!C33)</f>
      </c>
      <c r="D33" s="28">
        <f>IF(Gebouwenlijst!B33="","",'Conditie &amp; Energie'!D33)</f>
      </c>
      <c r="E33" s="28">
        <f>IF(Gebouwenlijst!B33="","",'Strategie per Object'!C33)</f>
      </c>
      <c r="F33" s="28">
        <f>IF(Gebouwenlijst!B33="","",IF('Strategie per Object'!C33="Behouden","✓ ok",IF(OR('Strategie per Object'!C33="Renoveren",'Strategie per Object'!C33="Huren",'Strategie per Object'!C33="Nader onderzoek"),"△ actie nodig","✗ urgent")))</f>
      </c>
      <c r="G33" s="28">
        <f>IF(Gebouwenlijst!B33="","",IF('Strategie per Object'!C33="Behouden","Geen actie",IF('Strategie per Object'!C33="Renoveren","Technisch+functioneel upgrade",IF('Strategie per Object'!C33="Vervangen/Nieuwbouw","Sloop+nieuwbouw",IF('Strategie per Object'!C33="Afstoten","Verkoopproces",IF('Strategie per Object'!C33="Huren","Huurcontract","Haalbaarheidsonderzoek"))))))</f>
      </c>
    </row>
    <row r="34" spans="1:7" x14ac:dyDescent="0.25">
      <c r="A34" s="28">
        <f>IF(Gebouwenlijst!B34="","",Gebouwenlijst!A34)</f>
      </c>
      <c r="B34" s="28">
        <f>IF(Gebouwenlijst!B34="","",Gebouwenlijst!B34)</f>
      </c>
      <c r="C34" s="28">
        <f>IF(Gebouwenlijst!B34="","",Gebouwenlijst!C34)</f>
      </c>
      <c r="D34" s="28">
        <f>IF(Gebouwenlijst!B34="","",'Conditie &amp; Energie'!D34)</f>
      </c>
      <c r="E34" s="28">
        <f>IF(Gebouwenlijst!B34="","",'Strategie per Object'!C34)</f>
      </c>
      <c r="F34" s="28">
        <f>IF(Gebouwenlijst!B34="","",IF('Strategie per Object'!C34="Behouden","✓ ok",IF(OR('Strategie per Object'!C34="Renoveren",'Strategie per Object'!C34="Huren",'Strategie per Object'!C34="Nader onderzoek"),"△ actie nodig","✗ urgent")))</f>
      </c>
      <c r="G34" s="28">
        <f>IF(Gebouwenlijst!B34="","",IF('Strategie per Object'!C34="Behouden","Geen actie",IF('Strategie per Object'!C34="Renoveren","Technisch+functioneel upgrade",IF('Strategie per Object'!C34="Vervangen/Nieuwbouw","Sloop+nieuwbouw",IF('Strategie per Object'!C34="Afstoten","Verkoopproces",IF('Strategie per Object'!C34="Huren","Huurcontract","Haalbaarheidsonderzoek"))))))</f>
      </c>
    </row>
    <row r="35" spans="1:7" x14ac:dyDescent="0.25">
      <c r="A35" s="28">
        <f>IF(Gebouwenlijst!B35="","",Gebouwenlijst!A35)</f>
      </c>
      <c r="B35" s="28">
        <f>IF(Gebouwenlijst!B35="","",Gebouwenlijst!B35)</f>
      </c>
      <c r="C35" s="28">
        <f>IF(Gebouwenlijst!B35="","",Gebouwenlijst!C35)</f>
      </c>
      <c r="D35" s="28">
        <f>IF(Gebouwenlijst!B35="","",'Conditie &amp; Energie'!D35)</f>
      </c>
      <c r="E35" s="28">
        <f>IF(Gebouwenlijst!B35="","",'Strategie per Object'!C35)</f>
      </c>
      <c r="F35" s="28">
        <f>IF(Gebouwenlijst!B35="","",IF('Strategie per Object'!C35="Behouden","✓ ok",IF(OR('Strategie per Object'!C35="Renoveren",'Strategie per Object'!C35="Huren",'Strategie per Object'!C35="Nader onderzoek"),"△ actie nodig","✗ urgent")))</f>
      </c>
      <c r="G35" s="28">
        <f>IF(Gebouwenlijst!B35="","",IF('Strategie per Object'!C35="Behouden","Geen actie",IF('Strategie per Object'!C35="Renoveren","Technisch+functioneel upgrade",IF('Strategie per Object'!C35="Vervangen/Nieuwbouw","Sloop+nieuwbouw",IF('Strategie per Object'!C35="Afstoten","Verkoopproces",IF('Strategie per Object'!C35="Huren","Huurcontract","Haalbaarheidsonderzoek"))))))</f>
      </c>
    </row>
    <row r="36" spans="1:7" x14ac:dyDescent="0.25">
      <c r="A36" s="28">
        <f>IF(Gebouwenlijst!B36="","",Gebouwenlijst!A36)</f>
      </c>
      <c r="B36" s="28">
        <f>IF(Gebouwenlijst!B36="","",Gebouwenlijst!B36)</f>
      </c>
      <c r="C36" s="28">
        <f>IF(Gebouwenlijst!B36="","",Gebouwenlijst!C36)</f>
      </c>
      <c r="D36" s="28">
        <f>IF(Gebouwenlijst!B36="","",'Conditie &amp; Energie'!D36)</f>
      </c>
      <c r="E36" s="28">
        <f>IF(Gebouwenlijst!B36="","",'Strategie per Object'!C36)</f>
      </c>
      <c r="F36" s="28">
        <f>IF(Gebouwenlijst!B36="","",IF('Strategie per Object'!C36="Behouden","✓ ok",IF(OR('Strategie per Object'!C36="Renoveren",'Strategie per Object'!C36="Huren",'Strategie per Object'!C36="Nader onderzoek"),"△ actie nodig","✗ urgent")))</f>
      </c>
      <c r="G36" s="28">
        <f>IF(Gebouwenlijst!B36="","",IF('Strategie per Object'!C36="Behouden","Geen actie",IF('Strategie per Object'!C36="Renoveren","Technisch+functioneel upgrade",IF('Strategie per Object'!C36="Vervangen/Nieuwbouw","Sloop+nieuwbouw",IF('Strategie per Object'!C36="Afstoten","Verkoopproces",IF('Strategie per Object'!C36="Huren","Huurcontract","Haalbaarheidsonderzoek"))))))</f>
      </c>
    </row>
    <row r="37" spans="1:7" x14ac:dyDescent="0.25">
      <c r="A37" s="28">
        <f>IF(Gebouwenlijst!B37="","",Gebouwenlijst!A37)</f>
      </c>
      <c r="B37" s="28">
        <f>IF(Gebouwenlijst!B37="","",Gebouwenlijst!B37)</f>
      </c>
      <c r="C37" s="28">
        <f>IF(Gebouwenlijst!B37="","",Gebouwenlijst!C37)</f>
      </c>
      <c r="D37" s="28">
        <f>IF(Gebouwenlijst!B37="","",'Conditie &amp; Energie'!D37)</f>
      </c>
      <c r="E37" s="28">
        <f>IF(Gebouwenlijst!B37="","",'Strategie per Object'!C37)</f>
      </c>
      <c r="F37" s="28">
        <f>IF(Gebouwenlijst!B37="","",IF('Strategie per Object'!C37="Behouden","✓ ok",IF(OR('Strategie per Object'!C37="Renoveren",'Strategie per Object'!C37="Huren",'Strategie per Object'!C37="Nader onderzoek"),"△ actie nodig","✗ urgent")))</f>
      </c>
      <c r="G37" s="28">
        <f>IF(Gebouwenlijst!B37="","",IF('Strategie per Object'!C37="Behouden","Geen actie",IF('Strategie per Object'!C37="Renoveren","Technisch+functioneel upgrade",IF('Strategie per Object'!C37="Vervangen/Nieuwbouw","Sloop+nieuwbouw",IF('Strategie per Object'!C37="Afstoten","Verkoopproces",IF('Strategie per Object'!C37="Huren","Huurcontract","Haalbaarheidsonderzoek"))))))</f>
      </c>
    </row>
    <row r="38" spans="1:7" x14ac:dyDescent="0.25">
      <c r="A38" s="28">
        <f>IF(Gebouwenlijst!B38="","",Gebouwenlijst!A38)</f>
      </c>
      <c r="B38" s="28">
        <f>IF(Gebouwenlijst!B38="","",Gebouwenlijst!B38)</f>
      </c>
      <c r="C38" s="28">
        <f>IF(Gebouwenlijst!B38="","",Gebouwenlijst!C38)</f>
      </c>
      <c r="D38" s="28">
        <f>IF(Gebouwenlijst!B38="","",'Conditie &amp; Energie'!D38)</f>
      </c>
      <c r="E38" s="28">
        <f>IF(Gebouwenlijst!B38="","",'Strategie per Object'!C38)</f>
      </c>
      <c r="F38" s="28">
        <f>IF(Gebouwenlijst!B38="","",IF('Strategie per Object'!C38="Behouden","✓ ok",IF(OR('Strategie per Object'!C38="Renoveren",'Strategie per Object'!C38="Huren",'Strategie per Object'!C38="Nader onderzoek"),"△ actie nodig","✗ urgent")))</f>
      </c>
      <c r="G38" s="28">
        <f>IF(Gebouwenlijst!B38="","",IF('Strategie per Object'!C38="Behouden","Geen actie",IF('Strategie per Object'!C38="Renoveren","Technisch+functioneel upgrade",IF('Strategie per Object'!C38="Vervangen/Nieuwbouw","Sloop+nieuwbouw",IF('Strategie per Object'!C38="Afstoten","Verkoopproces",IF('Strategie per Object'!C38="Huren","Huurcontract","Haalbaarheidsonderzoek"))))))</f>
      </c>
    </row>
    <row r="39" spans="1:7" x14ac:dyDescent="0.25">
      <c r="A39" s="28">
        <f>IF(Gebouwenlijst!B39="","",Gebouwenlijst!A39)</f>
      </c>
      <c r="B39" s="28">
        <f>IF(Gebouwenlijst!B39="","",Gebouwenlijst!B39)</f>
      </c>
      <c r="C39" s="28">
        <f>IF(Gebouwenlijst!B39="","",Gebouwenlijst!C39)</f>
      </c>
      <c r="D39" s="28">
        <f>IF(Gebouwenlijst!B39="","",'Conditie &amp; Energie'!D39)</f>
      </c>
      <c r="E39" s="28">
        <f>IF(Gebouwenlijst!B39="","",'Strategie per Object'!C39)</f>
      </c>
      <c r="F39" s="28">
        <f>IF(Gebouwenlijst!B39="","",IF('Strategie per Object'!C39="Behouden","✓ ok",IF(OR('Strategie per Object'!C39="Renoveren",'Strategie per Object'!C39="Huren",'Strategie per Object'!C39="Nader onderzoek"),"△ actie nodig","✗ urgent")))</f>
      </c>
      <c r="G39" s="28">
        <f>IF(Gebouwenlijst!B39="","",IF('Strategie per Object'!C39="Behouden","Geen actie",IF('Strategie per Object'!C39="Renoveren","Technisch+functioneel upgrade",IF('Strategie per Object'!C39="Vervangen/Nieuwbouw","Sloop+nieuwbouw",IF('Strategie per Object'!C39="Afstoten","Verkoopproces",IF('Strategie per Object'!C39="Huren","Huurcontract","Haalbaarheidsonderzoek"))))))</f>
      </c>
    </row>
    <row r="40" spans="1:7" x14ac:dyDescent="0.25">
      <c r="A40" s="28">
        <f>IF(Gebouwenlijst!B40="","",Gebouwenlijst!A40)</f>
      </c>
      <c r="B40" s="28">
        <f>IF(Gebouwenlijst!B40="","",Gebouwenlijst!B40)</f>
      </c>
      <c r="C40" s="28">
        <f>IF(Gebouwenlijst!B40="","",Gebouwenlijst!C40)</f>
      </c>
      <c r="D40" s="28">
        <f>IF(Gebouwenlijst!B40="","",'Conditie &amp; Energie'!D40)</f>
      </c>
      <c r="E40" s="28">
        <f>IF(Gebouwenlijst!B40="","",'Strategie per Object'!C40)</f>
      </c>
      <c r="F40" s="28">
        <f>IF(Gebouwenlijst!B40="","",IF('Strategie per Object'!C40="Behouden","✓ ok",IF(OR('Strategie per Object'!C40="Renoveren",'Strategie per Object'!C40="Huren",'Strategie per Object'!C40="Nader onderzoek"),"△ actie nodig","✗ urgent")))</f>
      </c>
      <c r="G40" s="28">
        <f>IF(Gebouwenlijst!B40="","",IF('Strategie per Object'!C40="Behouden","Geen actie",IF('Strategie per Object'!C40="Renoveren","Technisch+functioneel upgrade",IF('Strategie per Object'!C40="Vervangen/Nieuwbouw","Sloop+nieuwbouw",IF('Strategie per Object'!C40="Afstoten","Verkoopproces",IF('Strategie per Object'!C40="Huren","Huurcontract","Haalbaarheidsonderzoek"))))))</f>
      </c>
    </row>
    <row r="41" spans="1:7" x14ac:dyDescent="0.25">
      <c r="A41" s="28">
        <f>IF(Gebouwenlijst!B41="","",Gebouwenlijst!A41)</f>
      </c>
      <c r="B41" s="28">
        <f>IF(Gebouwenlijst!B41="","",Gebouwenlijst!B41)</f>
      </c>
      <c r="C41" s="28">
        <f>IF(Gebouwenlijst!B41="","",Gebouwenlijst!C41)</f>
      </c>
      <c r="D41" s="28">
        <f>IF(Gebouwenlijst!B41="","",'Conditie &amp; Energie'!D41)</f>
      </c>
      <c r="E41" s="28">
        <f>IF(Gebouwenlijst!B41="","",'Strategie per Object'!C41)</f>
      </c>
      <c r="F41" s="28">
        <f>IF(Gebouwenlijst!B41="","",IF('Strategie per Object'!C41="Behouden","✓ ok",IF(OR('Strategie per Object'!C41="Renoveren",'Strategie per Object'!C41="Huren",'Strategie per Object'!C41="Nader onderzoek"),"△ actie nodig","✗ urgent")))</f>
      </c>
      <c r="G41" s="28">
        <f>IF(Gebouwenlijst!B41="","",IF('Strategie per Object'!C41="Behouden","Geen actie",IF('Strategie per Object'!C41="Renoveren","Technisch+functioneel upgrade",IF('Strategie per Object'!C41="Vervangen/Nieuwbouw","Sloop+nieuwbouw",IF('Strategie per Object'!C41="Afstoten","Verkoopproces",IF('Strategie per Object'!C41="Huren","Huurcontract","Haalbaarheidsonderzoek"))))))</f>
      </c>
    </row>
    <row r="42" spans="1:7" x14ac:dyDescent="0.25">
      <c r="A42" s="28">
        <f>IF(Gebouwenlijst!B42="","",Gebouwenlijst!A42)</f>
      </c>
      <c r="B42" s="28">
        <f>IF(Gebouwenlijst!B42="","",Gebouwenlijst!B42)</f>
      </c>
      <c r="C42" s="28">
        <f>IF(Gebouwenlijst!B42="","",Gebouwenlijst!C42)</f>
      </c>
      <c r="D42" s="28">
        <f>IF(Gebouwenlijst!B42="","",'Conditie &amp; Energie'!D42)</f>
      </c>
      <c r="E42" s="28">
        <f>IF(Gebouwenlijst!B42="","",'Strategie per Object'!C42)</f>
      </c>
      <c r="F42" s="28">
        <f>IF(Gebouwenlijst!B42="","",IF('Strategie per Object'!C42="Behouden","✓ ok",IF(OR('Strategie per Object'!C42="Renoveren",'Strategie per Object'!C42="Huren",'Strategie per Object'!C42="Nader onderzoek"),"△ actie nodig","✗ urgent")))</f>
      </c>
      <c r="G42" s="28">
        <f>IF(Gebouwenlijst!B42="","",IF('Strategie per Object'!C42="Behouden","Geen actie",IF('Strategie per Object'!C42="Renoveren","Technisch+functioneel upgrade",IF('Strategie per Object'!C42="Vervangen/Nieuwbouw","Sloop+nieuwbouw",IF('Strategie per Object'!C42="Afstoten","Verkoopproces",IF('Strategie per Object'!C42="Huren","Huurcontract","Haalbaarheidsonderzoek"))))))</f>
      </c>
    </row>
    <row r="43" spans="1:7" x14ac:dyDescent="0.25">
      <c r="A43" s="28">
        <f>IF(Gebouwenlijst!B43="","",Gebouwenlijst!A43)</f>
      </c>
      <c r="B43" s="28">
        <f>IF(Gebouwenlijst!B43="","",Gebouwenlijst!B43)</f>
      </c>
      <c r="C43" s="28">
        <f>IF(Gebouwenlijst!B43="","",Gebouwenlijst!C43)</f>
      </c>
      <c r="D43" s="28">
        <f>IF(Gebouwenlijst!B43="","",'Conditie &amp; Energie'!D43)</f>
      </c>
      <c r="E43" s="28">
        <f>IF(Gebouwenlijst!B43="","",'Strategie per Object'!C43)</f>
      </c>
      <c r="F43" s="28">
        <f>IF(Gebouwenlijst!B43="","",IF('Strategie per Object'!C43="Behouden","✓ ok",IF(OR('Strategie per Object'!C43="Renoveren",'Strategie per Object'!C43="Huren",'Strategie per Object'!C43="Nader onderzoek"),"△ actie nodig","✗ urgent")))</f>
      </c>
      <c r="G43" s="28">
        <f>IF(Gebouwenlijst!B43="","",IF('Strategie per Object'!C43="Behouden","Geen actie",IF('Strategie per Object'!C43="Renoveren","Technisch+functioneel upgrade",IF('Strategie per Object'!C43="Vervangen/Nieuwbouw","Sloop+nieuwbouw",IF('Strategie per Object'!C43="Afstoten","Verkoopproces",IF('Strategie per Object'!C43="Huren","Huurcontract","Haalbaarheidsonderzoek"))))))</f>
      </c>
    </row>
    <row r="44" spans="1:7" x14ac:dyDescent="0.25">
      <c r="A44" s="28">
        <f>IF(Gebouwenlijst!B44="","",Gebouwenlijst!A44)</f>
      </c>
      <c r="B44" s="28">
        <f>IF(Gebouwenlijst!B44="","",Gebouwenlijst!B44)</f>
      </c>
      <c r="C44" s="28">
        <f>IF(Gebouwenlijst!B44="","",Gebouwenlijst!C44)</f>
      </c>
      <c r="D44" s="28">
        <f>IF(Gebouwenlijst!B44="","",'Conditie &amp; Energie'!D44)</f>
      </c>
      <c r="E44" s="28">
        <f>IF(Gebouwenlijst!B44="","",'Strategie per Object'!C44)</f>
      </c>
      <c r="F44" s="28">
        <f>IF(Gebouwenlijst!B44="","",IF('Strategie per Object'!C44="Behouden","✓ ok",IF(OR('Strategie per Object'!C44="Renoveren",'Strategie per Object'!C44="Huren",'Strategie per Object'!C44="Nader onderzoek"),"△ actie nodig","✗ urgent")))</f>
      </c>
      <c r="G44" s="28">
        <f>IF(Gebouwenlijst!B44="","",IF('Strategie per Object'!C44="Behouden","Geen actie",IF('Strategie per Object'!C44="Renoveren","Technisch+functioneel upgrade",IF('Strategie per Object'!C44="Vervangen/Nieuwbouw","Sloop+nieuwbouw",IF('Strategie per Object'!C44="Afstoten","Verkoopproces",IF('Strategie per Object'!C44="Huren","Huurcontract","Haalbaarheidsonderzoek"))))))</f>
      </c>
    </row>
    <row r="45" spans="1:7" x14ac:dyDescent="0.25">
      <c r="A45" s="28">
        <f>IF(Gebouwenlijst!B45="","",Gebouwenlijst!A45)</f>
      </c>
      <c r="B45" s="28">
        <f>IF(Gebouwenlijst!B45="","",Gebouwenlijst!B45)</f>
      </c>
      <c r="C45" s="28">
        <f>IF(Gebouwenlijst!B45="","",Gebouwenlijst!C45)</f>
      </c>
      <c r="D45" s="28">
        <f>IF(Gebouwenlijst!B45="","",'Conditie &amp; Energie'!D45)</f>
      </c>
      <c r="E45" s="28">
        <f>IF(Gebouwenlijst!B45="","",'Strategie per Object'!C45)</f>
      </c>
      <c r="F45" s="28">
        <f>IF(Gebouwenlijst!B45="","",IF('Strategie per Object'!C45="Behouden","✓ ok",IF(OR('Strategie per Object'!C45="Renoveren",'Strategie per Object'!C45="Huren",'Strategie per Object'!C45="Nader onderzoek"),"△ actie nodig","✗ urgent")))</f>
      </c>
      <c r="G45" s="28">
        <f>IF(Gebouwenlijst!B45="","",IF('Strategie per Object'!C45="Behouden","Geen actie",IF('Strategie per Object'!C45="Renoveren","Technisch+functioneel upgrade",IF('Strategie per Object'!C45="Vervangen/Nieuwbouw","Sloop+nieuwbouw",IF('Strategie per Object'!C45="Afstoten","Verkoopproces",IF('Strategie per Object'!C45="Huren","Huurcontract","Haalbaarheidsonderzoek"))))))</f>
      </c>
    </row>
    <row r="46" spans="1:7" x14ac:dyDescent="0.25">
      <c r="A46" s="28">
        <f>IF(Gebouwenlijst!B46="","",Gebouwenlijst!A46)</f>
      </c>
      <c r="B46" s="28">
        <f>IF(Gebouwenlijst!B46="","",Gebouwenlijst!B46)</f>
      </c>
      <c r="C46" s="28">
        <f>IF(Gebouwenlijst!B46="","",Gebouwenlijst!C46)</f>
      </c>
      <c r="D46" s="28">
        <f>IF(Gebouwenlijst!B46="","",'Conditie &amp; Energie'!D46)</f>
      </c>
      <c r="E46" s="28">
        <f>IF(Gebouwenlijst!B46="","",'Strategie per Object'!C46)</f>
      </c>
      <c r="F46" s="28">
        <f>IF(Gebouwenlijst!B46="","",IF('Strategie per Object'!C46="Behouden","✓ ok",IF(OR('Strategie per Object'!C46="Renoveren",'Strategie per Object'!C46="Huren",'Strategie per Object'!C46="Nader onderzoek"),"△ actie nodig","✗ urgent")))</f>
      </c>
      <c r="G46" s="28">
        <f>IF(Gebouwenlijst!B46="","",IF('Strategie per Object'!C46="Behouden","Geen actie",IF('Strategie per Object'!C46="Renoveren","Technisch+functioneel upgrade",IF('Strategie per Object'!C46="Vervangen/Nieuwbouw","Sloop+nieuwbouw",IF('Strategie per Object'!C46="Afstoten","Verkoopproces",IF('Strategie per Object'!C46="Huren","Huurcontract","Haalbaarheidsonderzoek"))))))</f>
      </c>
    </row>
    <row r="47" spans="1:7" x14ac:dyDescent="0.25">
      <c r="A47" s="28">
        <f>IF(Gebouwenlijst!B47="","",Gebouwenlijst!A47)</f>
      </c>
      <c r="B47" s="28">
        <f>IF(Gebouwenlijst!B47="","",Gebouwenlijst!B47)</f>
      </c>
      <c r="C47" s="28">
        <f>IF(Gebouwenlijst!B47="","",Gebouwenlijst!C47)</f>
      </c>
      <c r="D47" s="28">
        <f>IF(Gebouwenlijst!B47="","",'Conditie &amp; Energie'!D47)</f>
      </c>
      <c r="E47" s="28">
        <f>IF(Gebouwenlijst!B47="","",'Strategie per Object'!C47)</f>
      </c>
      <c r="F47" s="28">
        <f>IF(Gebouwenlijst!B47="","",IF('Strategie per Object'!C47="Behouden","✓ ok",IF(OR('Strategie per Object'!C47="Renoveren",'Strategie per Object'!C47="Huren",'Strategie per Object'!C47="Nader onderzoek"),"△ actie nodig","✗ urgent")))</f>
      </c>
      <c r="G47" s="28">
        <f>IF(Gebouwenlijst!B47="","",IF('Strategie per Object'!C47="Behouden","Geen actie",IF('Strategie per Object'!C47="Renoveren","Technisch+functioneel upgrade",IF('Strategie per Object'!C47="Vervangen/Nieuwbouw","Sloop+nieuwbouw",IF('Strategie per Object'!C47="Afstoten","Verkoopproces",IF('Strategie per Object'!C47="Huren","Huurcontract","Haalbaarheidsonderzoek"))))))</f>
      </c>
    </row>
    <row r="48" spans="1:7" x14ac:dyDescent="0.25">
      <c r="A48" s="28">
        <f>IF(Gebouwenlijst!B48="","",Gebouwenlijst!A48)</f>
      </c>
      <c r="B48" s="28">
        <f>IF(Gebouwenlijst!B48="","",Gebouwenlijst!B48)</f>
      </c>
      <c r="C48" s="28">
        <f>IF(Gebouwenlijst!B48="","",Gebouwenlijst!C48)</f>
      </c>
      <c r="D48" s="28">
        <f>IF(Gebouwenlijst!B48="","",'Conditie &amp; Energie'!D48)</f>
      </c>
      <c r="E48" s="28">
        <f>IF(Gebouwenlijst!B48="","",'Strategie per Object'!C48)</f>
      </c>
      <c r="F48" s="28">
        <f>IF(Gebouwenlijst!B48="","",IF('Strategie per Object'!C48="Behouden","✓ ok",IF(OR('Strategie per Object'!C48="Renoveren",'Strategie per Object'!C48="Huren",'Strategie per Object'!C48="Nader onderzoek"),"△ actie nodig","✗ urgent")))</f>
      </c>
      <c r="G48" s="28">
        <f>IF(Gebouwenlijst!B48="","",IF('Strategie per Object'!C48="Behouden","Geen actie",IF('Strategie per Object'!C48="Renoveren","Technisch+functioneel upgrade",IF('Strategie per Object'!C48="Vervangen/Nieuwbouw","Sloop+nieuwbouw",IF('Strategie per Object'!C48="Afstoten","Verkoopproces",IF('Strategie per Object'!C48="Huren","Huurcontract","Haalbaarheidsonderzoek"))))))</f>
      </c>
    </row>
    <row r="49" spans="1:7" x14ac:dyDescent="0.25">
      <c r="A49" s="28">
        <f>IF(Gebouwenlijst!B49="","",Gebouwenlijst!A49)</f>
      </c>
      <c r="B49" s="28">
        <f>IF(Gebouwenlijst!B49="","",Gebouwenlijst!B49)</f>
      </c>
      <c r="C49" s="28">
        <f>IF(Gebouwenlijst!B49="","",Gebouwenlijst!C49)</f>
      </c>
      <c r="D49" s="28">
        <f>IF(Gebouwenlijst!B49="","",'Conditie &amp; Energie'!D49)</f>
      </c>
      <c r="E49" s="28">
        <f>IF(Gebouwenlijst!B49="","",'Strategie per Object'!C49)</f>
      </c>
      <c r="F49" s="28">
        <f>IF(Gebouwenlijst!B49="","",IF('Strategie per Object'!C49="Behouden","✓ ok",IF(OR('Strategie per Object'!C49="Renoveren",'Strategie per Object'!C49="Huren",'Strategie per Object'!C49="Nader onderzoek"),"△ actie nodig","✗ urgent")))</f>
      </c>
      <c r="G49" s="28">
        <f>IF(Gebouwenlijst!B49="","",IF('Strategie per Object'!C49="Behouden","Geen actie",IF('Strategie per Object'!C49="Renoveren","Technisch+functioneel upgrade",IF('Strategie per Object'!C49="Vervangen/Nieuwbouw","Sloop+nieuwbouw",IF('Strategie per Object'!C49="Afstoten","Verkoopproces",IF('Strategie per Object'!C49="Huren","Huurcontract","Haalbaarheidsonderzoek"))))))</f>
      </c>
    </row>
    <row r="50" spans="1:7" x14ac:dyDescent="0.25">
      <c r="A50" s="28">
        <f>IF(Gebouwenlijst!B50="","",Gebouwenlijst!A50)</f>
      </c>
      <c r="B50" s="28">
        <f>IF(Gebouwenlijst!B50="","",Gebouwenlijst!B50)</f>
      </c>
      <c r="C50" s="28">
        <f>IF(Gebouwenlijst!B50="","",Gebouwenlijst!C50)</f>
      </c>
      <c r="D50" s="28">
        <f>IF(Gebouwenlijst!B50="","",'Conditie &amp; Energie'!D50)</f>
      </c>
      <c r="E50" s="28">
        <f>IF(Gebouwenlijst!B50="","",'Strategie per Object'!C50)</f>
      </c>
      <c r="F50" s="28">
        <f>IF(Gebouwenlijst!B50="","",IF('Strategie per Object'!C50="Behouden","✓ ok",IF(OR('Strategie per Object'!C50="Renoveren",'Strategie per Object'!C50="Huren",'Strategie per Object'!C50="Nader onderzoek"),"△ actie nodig","✗ urgent")))</f>
      </c>
      <c r="G50" s="28">
        <f>IF(Gebouwenlijst!B50="","",IF('Strategie per Object'!C50="Behouden","Geen actie",IF('Strategie per Object'!C50="Renoveren","Technisch+functioneel upgrade",IF('Strategie per Object'!C50="Vervangen/Nieuwbouw","Sloop+nieuwbouw",IF('Strategie per Object'!C50="Afstoten","Verkoopproces",IF('Strategie per Object'!C50="Huren","Huurcontract","Haalbaarheidsonderzoek"))))))</f>
      </c>
    </row>
    <row r="51" spans="1:7" x14ac:dyDescent="0.25">
      <c r="A51" s="28">
        <f>IF(Gebouwenlijst!B51="","",Gebouwenlijst!A51)</f>
      </c>
      <c r="B51" s="28">
        <f>IF(Gebouwenlijst!B51="","",Gebouwenlijst!B51)</f>
      </c>
      <c r="C51" s="28">
        <f>IF(Gebouwenlijst!B51="","",Gebouwenlijst!C51)</f>
      </c>
      <c r="D51" s="28">
        <f>IF(Gebouwenlijst!B51="","",'Conditie &amp; Energie'!D51)</f>
      </c>
      <c r="E51" s="28">
        <f>IF(Gebouwenlijst!B51="","",'Strategie per Object'!C51)</f>
      </c>
      <c r="F51" s="28">
        <f>IF(Gebouwenlijst!B51="","",IF('Strategie per Object'!C51="Behouden","✓ ok",IF(OR('Strategie per Object'!C51="Renoveren",'Strategie per Object'!C51="Huren",'Strategie per Object'!C51="Nader onderzoek"),"△ actie nodig","✗ urgent")))</f>
      </c>
      <c r="G51" s="28">
        <f>IF(Gebouwenlijst!B51="","",IF('Strategie per Object'!C51="Behouden","Geen actie",IF('Strategie per Object'!C51="Renoveren","Technisch+functioneel upgrade",IF('Strategie per Object'!C51="Vervangen/Nieuwbouw","Sloop+nieuwbouw",IF('Strategie per Object'!C51="Afstoten","Verkoopproces",IF('Strategie per Object'!C51="Huren","Huurcontract","Haalbaarheidsonderzoek"))))))</f>
      </c>
    </row>
    <row r="52" spans="1:7" x14ac:dyDescent="0.25">
      <c r="A52" s="28">
        <f>IF(Gebouwenlijst!B52="","",Gebouwenlijst!A52)</f>
      </c>
      <c r="B52" s="28">
        <f>IF(Gebouwenlijst!B52="","",Gebouwenlijst!B52)</f>
      </c>
      <c r="C52" s="28">
        <f>IF(Gebouwenlijst!B52="","",Gebouwenlijst!C52)</f>
      </c>
      <c r="D52" s="28">
        <f>IF(Gebouwenlijst!B52="","",'Conditie &amp; Energie'!D52)</f>
      </c>
      <c r="E52" s="28">
        <f>IF(Gebouwenlijst!B52="","",'Strategie per Object'!C52)</f>
      </c>
      <c r="F52" s="28">
        <f>IF(Gebouwenlijst!B52="","",IF('Strategie per Object'!C52="Behouden","✓ ok",IF(OR('Strategie per Object'!C52="Renoveren",'Strategie per Object'!C52="Huren",'Strategie per Object'!C52="Nader onderzoek"),"△ actie nodig","✗ urgent")))</f>
      </c>
      <c r="G52" s="28">
        <f>IF(Gebouwenlijst!B52="","",IF('Strategie per Object'!C52="Behouden","Geen actie",IF('Strategie per Object'!C52="Renoveren","Technisch+functioneel upgrade",IF('Strategie per Object'!C52="Vervangen/Nieuwbouw","Sloop+nieuwbouw",IF('Strategie per Object'!C52="Afstoten","Verkoopproces",IF('Strategie per Object'!C52="Huren","Huurcontract","Haalbaarheidsonderzoek"))))))</f>
      </c>
    </row>
    <row r="53" spans="1:7" x14ac:dyDescent="0.25">
      <c r="A53" s="28">
        <f>IF(Gebouwenlijst!B53="","",Gebouwenlijst!A53)</f>
      </c>
      <c r="B53" s="28">
        <f>IF(Gebouwenlijst!B53="","",Gebouwenlijst!B53)</f>
      </c>
      <c r="C53" s="28">
        <f>IF(Gebouwenlijst!B53="","",Gebouwenlijst!C53)</f>
      </c>
      <c r="D53" s="28">
        <f>IF(Gebouwenlijst!B53="","",'Conditie &amp; Energie'!D53)</f>
      </c>
      <c r="E53" s="28">
        <f>IF(Gebouwenlijst!B53="","",'Strategie per Object'!C53)</f>
      </c>
      <c r="F53" s="28">
        <f>IF(Gebouwenlijst!B53="","",IF('Strategie per Object'!C53="Behouden","✓ ok",IF(OR('Strategie per Object'!C53="Renoveren",'Strategie per Object'!C53="Huren",'Strategie per Object'!C53="Nader onderzoek"),"△ actie nodig","✗ urgent")))</f>
      </c>
      <c r="G53" s="28">
        <f>IF(Gebouwenlijst!B53="","",IF('Strategie per Object'!C53="Behouden","Geen actie",IF('Strategie per Object'!C53="Renoveren","Technisch+functioneel upgrade",IF('Strategie per Object'!C53="Vervangen/Nieuwbouw","Sloop+nieuwbouw",IF('Strategie per Object'!C53="Afstoten","Verkoopproces",IF('Strategie per Object'!C53="Huren","Huurcontract","Haalbaarheidsonderzoek"))))))</f>
      </c>
    </row>
  </sheetData>
  <mergeCells count="2">
    <mergeCell ref="A1:G1"/>
    <mergeCell ref="A2:G2"/>
  </mergeCells>
  <pageSetup paperSize="9" orientation="landscape" fitToWidth="1" fitToHeight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E17"/>
  <sheetFormatPr defaultRowHeight="15" outlineLevelRow="0" outlineLevelCol="0" x14ac:dyDescent="55"/>
  <cols>
    <col min="1" max="1" width="4" customWidth="1"/>
    <col min="2" max="2" width="34" customWidth="1"/>
    <col min="3" max="5" width="24" customWidth="1"/>
  </cols>
  <sheetData>
    <row r="1" ht="36" customHeight="1" spans="1:5" x14ac:dyDescent="0.25">
      <c r="A1" s="18" t="s">
        <v>225</v>
      </c>
      <c r="B1" s="18"/>
      <c r="C1" s="18"/>
      <c r="D1" s="18"/>
      <c r="E1" s="18"/>
    </row>
    <row r="2" ht="24" customHeight="1" spans="1:5" x14ac:dyDescent="0.25">
      <c r="A2" s="19" t="s">
        <v>226</v>
      </c>
      <c r="B2" s="19"/>
      <c r="C2" s="19"/>
      <c r="D2" s="19"/>
      <c r="E2" s="19"/>
    </row>
    <row r="3" ht="28" customHeight="1" spans="1:5" x14ac:dyDescent="0.25">
      <c r="A3" s="20" t="s">
        <v>124</v>
      </c>
      <c r="B3" s="20" t="s">
        <v>227</v>
      </c>
      <c r="C3" s="20" t="s">
        <v>126</v>
      </c>
      <c r="D3" s="20" t="s">
        <v>127</v>
      </c>
      <c r="E3" s="20" t="s">
        <v>128</v>
      </c>
    </row>
    <row r="4" spans="2:5" x14ac:dyDescent="0.25">
      <c r="B4" s="35" t="s">
        <v>129</v>
      </c>
      <c r="C4" s="28">
        <f>IF('Scenario-invoer'!C4="","",'Scenario-invoer'!C4)</f>
      </c>
      <c r="D4" s="28">
        <f>IF('Scenario-invoer'!D4="","",'Scenario-invoer'!D4)</f>
      </c>
      <c r="E4" s="28">
        <f>IF('Scenario-invoer'!E4="","",'Scenario-invoer'!E4)</f>
      </c>
    </row>
    <row r="5" spans="2:5" x14ac:dyDescent="0.25">
      <c r="B5" s="35" t="s">
        <v>130</v>
      </c>
      <c r="C5" s="45">
        <f>IF('Scenario-invoer'!C5="","",'Scenario-invoer'!C5)</f>
      </c>
      <c r="D5" s="45">
        <f>IF('Scenario-invoer'!D5="","",'Scenario-invoer'!D5)</f>
      </c>
      <c r="E5" s="45">
        <f>IF('Scenario-invoer'!E5="","",'Scenario-invoer'!E5)</f>
      </c>
    </row>
    <row r="6" spans="2:5" x14ac:dyDescent="0.25">
      <c r="B6" s="35" t="s">
        <v>131</v>
      </c>
      <c r="C6" s="47">
        <f>IF('Scenario-invoer'!C6="","",'Scenario-invoer'!C6)</f>
      </c>
      <c r="D6" s="47">
        <f>IF('Scenario-invoer'!D6="","",'Scenario-invoer'!D6)</f>
      </c>
      <c r="E6" s="47">
        <f>IF('Scenario-invoer'!E6="","",'Scenario-invoer'!E6)</f>
      </c>
    </row>
    <row r="7" spans="2:5" x14ac:dyDescent="0.25">
      <c r="B7" s="35" t="s">
        <v>132</v>
      </c>
      <c r="C7" s="45">
        <f>IF('Scenario-invoer'!C7="","",'Scenario-invoer'!C7)</f>
      </c>
      <c r="D7" s="45">
        <f>IF('Scenario-invoer'!D7="","",'Scenario-invoer'!D7)</f>
      </c>
      <c r="E7" s="45">
        <f>IF('Scenario-invoer'!E7="","",'Scenario-invoer'!E7)</f>
      </c>
    </row>
    <row r="8" spans="2:5" x14ac:dyDescent="0.25">
      <c r="B8" s="35" t="s">
        <v>133</v>
      </c>
      <c r="C8" s="45">
        <f>IF('Scenario-invoer'!C8="","",'Scenario-invoer'!C8)</f>
      </c>
      <c r="D8" s="45">
        <f>IF('Scenario-invoer'!D8="","",'Scenario-invoer'!D8)</f>
      </c>
      <c r="E8" s="45">
        <f>IF('Scenario-invoer'!E8="","",'Scenario-invoer'!E8)</f>
      </c>
    </row>
    <row r="9" spans="2:5" x14ac:dyDescent="0.25">
      <c r="B9" s="35" t="s">
        <v>134</v>
      </c>
      <c r="C9" s="45">
        <f>IF('Scenario-invoer'!C9="","",'Scenario-invoer'!C9)</f>
      </c>
      <c r="D9" s="45">
        <f>IF('Scenario-invoer'!D9="","",'Scenario-invoer'!D9)</f>
      </c>
      <c r="E9" s="45">
        <f>IF('Scenario-invoer'!E9="","",'Scenario-invoer'!E9)</f>
      </c>
    </row>
    <row r="10" spans="2:5" x14ac:dyDescent="0.25">
      <c r="B10" s="35" t="s">
        <v>135</v>
      </c>
      <c r="C10" s="48">
        <f>IF('Scenario-invoer'!C10="","",'Scenario-invoer'!C10)</f>
      </c>
      <c r="D10" s="48">
        <f>IF('Scenario-invoer'!D10="","",'Scenario-invoer'!D10)</f>
      </c>
      <c r="E10" s="48">
        <f>IF('Scenario-invoer'!E10="","",'Scenario-invoer'!E10)</f>
      </c>
    </row>
    <row r="11" spans="2:5" x14ac:dyDescent="0.25">
      <c r="B11" s="35" t="s">
        <v>136</v>
      </c>
      <c r="C11" s="48">
        <f>IF('Scenario-invoer'!C11="","",'Scenario-invoer'!C11)</f>
      </c>
      <c r="D11" s="48">
        <f>IF('Scenario-invoer'!D11="","",'Scenario-invoer'!D11)</f>
      </c>
      <c r="E11" s="48">
        <f>IF('Scenario-invoer'!E11="","",'Scenario-invoer'!E11)</f>
      </c>
    </row>
    <row r="12" spans="2:5" x14ac:dyDescent="0.25">
      <c r="B12" s="35" t="s">
        <v>137</v>
      </c>
      <c r="C12" s="48">
        <f>IF('Scenario-invoer'!C12="","",'Scenario-invoer'!C12)</f>
      </c>
      <c r="D12" s="48">
        <f>IF('Scenario-invoer'!D12="","",'Scenario-invoer'!D12)</f>
      </c>
      <c r="E12" s="48">
        <f>IF('Scenario-invoer'!E12="","",'Scenario-invoer'!E12)</f>
      </c>
    </row>
    <row r="13" spans="2:5" x14ac:dyDescent="0.25">
      <c r="B13" s="35" t="s">
        <v>138</v>
      </c>
      <c r="C13" s="48">
        <f>IF('Scenario-invoer'!C13="","",'Scenario-invoer'!C13)</f>
      </c>
      <c r="D13" s="48">
        <f>IF('Scenario-invoer'!D13="","",'Scenario-invoer'!D13)</f>
      </c>
      <c r="E13" s="48">
        <f>IF('Scenario-invoer'!E13="","",'Scenario-invoer'!E13)</f>
      </c>
    </row>
    <row r="15" spans="2:2" x14ac:dyDescent="0.25">
      <c r="B15" s="40" t="s">
        <v>228</v>
      </c>
    </row>
    <row r="16" spans="2:5" x14ac:dyDescent="0.25">
      <c r="B16" s="34" t="s">
        <v>229</v>
      </c>
      <c r="C16" s="45">
        <f>SUM('Strategie per Object'!G4:G53)</f>
      </c>
      <c r="D16" s="45">
        <f>SUM('Strategie per Object'!G4:G53)</f>
      </c>
      <c r="E16" s="45">
        <f>SUM('Strategie per Object'!G4:G53)</f>
      </c>
    </row>
    <row r="17" spans="2:5" x14ac:dyDescent="0.25">
      <c r="B17" s="34" t="s">
        <v>230</v>
      </c>
      <c r="C17" s="45">
        <f>IFERROR(SUM('Strategie per Object'!G4:G53)/SUM(Gebouwenlijst!E4:E53),"")</f>
      </c>
      <c r="D17" s="45">
        <f>IFERROR(SUM('Strategie per Object'!G4:G53)/SUM(Gebouwenlijst!E4:E53),"")</f>
      </c>
      <c r="E17" s="45">
        <f>IFERROR(SUM('Strategie per Object'!G4:G53)/SUM(Gebouwenlijst!E4:E53),"")</f>
      </c>
    </row>
  </sheetData>
  <mergeCells count="2">
    <mergeCell ref="A1:E1"/>
    <mergeCell ref="A2:E2"/>
  </mergeCells>
  <pageSetup paperSize="9" orientation="landscape" fitToWidth="1" fitToHeight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F63"/>
  <sheetFormatPr defaultRowHeight="15" outlineLevelRow="0" outlineLevelCol="0" x14ac:dyDescent="55"/>
  <cols>
    <col min="1" max="1" width="6" customWidth="1"/>
    <col min="2" max="2" width="28" customWidth="1"/>
    <col min="3" max="3" width="24" customWidth="1"/>
    <col min="4" max="4" width="20" customWidth="1"/>
    <col min="5" max="6" width="14" customWidth="1"/>
  </cols>
  <sheetData>
    <row r="1" ht="36" customHeight="1" spans="1:6" x14ac:dyDescent="0.25">
      <c r="A1" s="18" t="s">
        <v>231</v>
      </c>
      <c r="B1" s="18"/>
      <c r="C1" s="18"/>
      <c r="D1" s="18"/>
      <c r="E1" s="18"/>
      <c r="F1" s="18"/>
    </row>
    <row r="2" ht="24" customHeight="1" spans="1:6" x14ac:dyDescent="0.25">
      <c r="A2" s="19" t="s">
        <v>232</v>
      </c>
      <c r="B2" s="19"/>
      <c r="C2" s="19"/>
      <c r="D2" s="19"/>
      <c r="E2" s="19"/>
      <c r="F2" s="19"/>
    </row>
    <row r="3" ht="28" customHeight="1" spans="1:6" x14ac:dyDescent="0.25">
      <c r="A3" s="20" t="s">
        <v>58</v>
      </c>
      <c r="B3" s="20" t="s">
        <v>59</v>
      </c>
      <c r="C3" s="20" t="s">
        <v>233</v>
      </c>
      <c r="D3" s="20" t="s">
        <v>216</v>
      </c>
      <c r="E3" s="20" t="s">
        <v>234</v>
      </c>
      <c r="F3" s="20" t="s">
        <v>235</v>
      </c>
    </row>
    <row r="4" spans="1:6" x14ac:dyDescent="0.25">
      <c r="A4" s="28">
        <f>IF(Gebouwenlijst!B4="","",Gebouwenlijst!A4)</f>
      </c>
      <c r="B4" s="28">
        <f>IF(Gebouwenlijst!B4="","",Gebouwenlijst!B4)</f>
      </c>
      <c r="C4" s="28">
        <f>IF(Gebouwenlijst!B4="","",'Strategie per Object'!C4)</f>
      </c>
      <c r="D4" s="45">
        <f>IF(Gebouwenlijst!B4="","",'Strategie per Object'!G4)</f>
      </c>
      <c r="E4" s="47">
        <f>IF(Gebouwenlijst!B4="","",'Strategie per Object'!D4)</f>
      </c>
      <c r="F4" s="47">
        <f>IF(Gebouwenlijst!B4="","",'Strategie per Object'!E4)</f>
      </c>
    </row>
    <row r="5" spans="1:6" x14ac:dyDescent="0.25">
      <c r="A5" s="28">
        <f>IF(Gebouwenlijst!B5="","",Gebouwenlijst!A5)</f>
      </c>
      <c r="B5" s="28">
        <f>IF(Gebouwenlijst!B5="","",Gebouwenlijst!B5)</f>
      </c>
      <c r="C5" s="28">
        <f>IF(Gebouwenlijst!B5="","",'Strategie per Object'!C5)</f>
      </c>
      <c r="D5" s="45">
        <f>IF(Gebouwenlijst!B5="","",'Strategie per Object'!G5)</f>
      </c>
      <c r="E5" s="47">
        <f>IF(Gebouwenlijst!B5="","",'Strategie per Object'!D5)</f>
      </c>
      <c r="F5" s="47">
        <f>IF(Gebouwenlijst!B5="","",'Strategie per Object'!E5)</f>
      </c>
    </row>
    <row r="6" spans="1:6" x14ac:dyDescent="0.25">
      <c r="A6" s="28">
        <f>IF(Gebouwenlijst!B6="","",Gebouwenlijst!A6)</f>
      </c>
      <c r="B6" s="28">
        <f>IF(Gebouwenlijst!B6="","",Gebouwenlijst!B6)</f>
      </c>
      <c r="C6" s="28">
        <f>IF(Gebouwenlijst!B6="","",'Strategie per Object'!C6)</f>
      </c>
      <c r="D6" s="45">
        <f>IF(Gebouwenlijst!B6="","",'Strategie per Object'!G6)</f>
      </c>
      <c r="E6" s="47">
        <f>IF(Gebouwenlijst!B6="","",'Strategie per Object'!D6)</f>
      </c>
      <c r="F6" s="47">
        <f>IF(Gebouwenlijst!B6="","",'Strategie per Object'!E6)</f>
      </c>
    </row>
    <row r="7" spans="1:6" x14ac:dyDescent="0.25">
      <c r="A7" s="28">
        <f>IF(Gebouwenlijst!B7="","",Gebouwenlijst!A7)</f>
      </c>
      <c r="B7" s="28">
        <f>IF(Gebouwenlijst!B7="","",Gebouwenlijst!B7)</f>
      </c>
      <c r="C7" s="28">
        <f>IF(Gebouwenlijst!B7="","",'Strategie per Object'!C7)</f>
      </c>
      <c r="D7" s="45">
        <f>IF(Gebouwenlijst!B7="","",'Strategie per Object'!G7)</f>
      </c>
      <c r="E7" s="47">
        <f>IF(Gebouwenlijst!B7="","",'Strategie per Object'!D7)</f>
      </c>
      <c r="F7" s="47">
        <f>IF(Gebouwenlijst!B7="","",'Strategie per Object'!E7)</f>
      </c>
    </row>
    <row r="8" spans="1:6" x14ac:dyDescent="0.25">
      <c r="A8" s="28">
        <f>IF(Gebouwenlijst!B8="","",Gebouwenlijst!A8)</f>
      </c>
      <c r="B8" s="28">
        <f>IF(Gebouwenlijst!B8="","",Gebouwenlijst!B8)</f>
      </c>
      <c r="C8" s="28">
        <f>IF(Gebouwenlijst!B8="","",'Strategie per Object'!C8)</f>
      </c>
      <c r="D8" s="45">
        <f>IF(Gebouwenlijst!B8="","",'Strategie per Object'!G8)</f>
      </c>
      <c r="E8" s="47">
        <f>IF(Gebouwenlijst!B8="","",'Strategie per Object'!D8)</f>
      </c>
      <c r="F8" s="47">
        <f>IF(Gebouwenlijst!B8="","",'Strategie per Object'!E8)</f>
      </c>
    </row>
    <row r="9" spans="1:6" x14ac:dyDescent="0.25">
      <c r="A9" s="28">
        <f>IF(Gebouwenlijst!B9="","",Gebouwenlijst!A9)</f>
      </c>
      <c r="B9" s="28">
        <f>IF(Gebouwenlijst!B9="","",Gebouwenlijst!B9)</f>
      </c>
      <c r="C9" s="28">
        <f>IF(Gebouwenlijst!B9="","",'Strategie per Object'!C9)</f>
      </c>
      <c r="D9" s="45">
        <f>IF(Gebouwenlijst!B9="","",'Strategie per Object'!G9)</f>
      </c>
      <c r="E9" s="47">
        <f>IF(Gebouwenlijst!B9="","",'Strategie per Object'!D9)</f>
      </c>
      <c r="F9" s="47">
        <f>IF(Gebouwenlijst!B9="","",'Strategie per Object'!E9)</f>
      </c>
    </row>
    <row r="10" spans="1:6" x14ac:dyDescent="0.25">
      <c r="A10" s="28">
        <f>IF(Gebouwenlijst!B10="","",Gebouwenlijst!A10)</f>
      </c>
      <c r="B10" s="28">
        <f>IF(Gebouwenlijst!B10="","",Gebouwenlijst!B10)</f>
      </c>
      <c r="C10" s="28">
        <f>IF(Gebouwenlijst!B10="","",'Strategie per Object'!C10)</f>
      </c>
      <c r="D10" s="45">
        <f>IF(Gebouwenlijst!B10="","",'Strategie per Object'!G10)</f>
      </c>
      <c r="E10" s="47">
        <f>IF(Gebouwenlijst!B10="","",'Strategie per Object'!D10)</f>
      </c>
      <c r="F10" s="47">
        <f>IF(Gebouwenlijst!B10="","",'Strategie per Object'!E10)</f>
      </c>
    </row>
    <row r="11" spans="1:6" x14ac:dyDescent="0.25">
      <c r="A11" s="28">
        <f>IF(Gebouwenlijst!B11="","",Gebouwenlijst!A11)</f>
      </c>
      <c r="B11" s="28">
        <f>IF(Gebouwenlijst!B11="","",Gebouwenlijst!B11)</f>
      </c>
      <c r="C11" s="28">
        <f>IF(Gebouwenlijst!B11="","",'Strategie per Object'!C11)</f>
      </c>
      <c r="D11" s="45">
        <f>IF(Gebouwenlijst!B11="","",'Strategie per Object'!G11)</f>
      </c>
      <c r="E11" s="47">
        <f>IF(Gebouwenlijst!B11="","",'Strategie per Object'!D11)</f>
      </c>
      <c r="F11" s="47">
        <f>IF(Gebouwenlijst!B11="","",'Strategie per Object'!E11)</f>
      </c>
    </row>
    <row r="12" spans="1:6" x14ac:dyDescent="0.25">
      <c r="A12" s="28">
        <f>IF(Gebouwenlijst!B12="","",Gebouwenlijst!A12)</f>
      </c>
      <c r="B12" s="28">
        <f>IF(Gebouwenlijst!B12="","",Gebouwenlijst!B12)</f>
      </c>
      <c r="C12" s="28">
        <f>IF(Gebouwenlijst!B12="","",'Strategie per Object'!C12)</f>
      </c>
      <c r="D12" s="45">
        <f>IF(Gebouwenlijst!B12="","",'Strategie per Object'!G12)</f>
      </c>
      <c r="E12" s="47">
        <f>IF(Gebouwenlijst!B12="","",'Strategie per Object'!D12)</f>
      </c>
      <c r="F12" s="47">
        <f>IF(Gebouwenlijst!B12="","",'Strategie per Object'!E12)</f>
      </c>
    </row>
    <row r="13" spans="1:6" x14ac:dyDescent="0.25">
      <c r="A13" s="28">
        <f>IF(Gebouwenlijst!B13="","",Gebouwenlijst!A13)</f>
      </c>
      <c r="B13" s="28">
        <f>IF(Gebouwenlijst!B13="","",Gebouwenlijst!B13)</f>
      </c>
      <c r="C13" s="28">
        <f>IF(Gebouwenlijst!B13="","",'Strategie per Object'!C13)</f>
      </c>
      <c r="D13" s="45">
        <f>IF(Gebouwenlijst!B13="","",'Strategie per Object'!G13)</f>
      </c>
      <c r="E13" s="47">
        <f>IF(Gebouwenlijst!B13="","",'Strategie per Object'!D13)</f>
      </c>
      <c r="F13" s="47">
        <f>IF(Gebouwenlijst!B13="","",'Strategie per Object'!E13)</f>
      </c>
    </row>
    <row r="14" spans="1:6" x14ac:dyDescent="0.25">
      <c r="A14" s="28">
        <f>IF(Gebouwenlijst!B14="","",Gebouwenlijst!A14)</f>
      </c>
      <c r="B14" s="28">
        <f>IF(Gebouwenlijst!B14="","",Gebouwenlijst!B14)</f>
      </c>
      <c r="C14" s="28">
        <f>IF(Gebouwenlijst!B14="","",'Strategie per Object'!C14)</f>
      </c>
      <c r="D14" s="45">
        <f>IF(Gebouwenlijst!B14="","",'Strategie per Object'!G14)</f>
      </c>
      <c r="E14" s="47">
        <f>IF(Gebouwenlijst!B14="","",'Strategie per Object'!D14)</f>
      </c>
      <c r="F14" s="47">
        <f>IF(Gebouwenlijst!B14="","",'Strategie per Object'!E14)</f>
      </c>
    </row>
    <row r="15" spans="1:6" x14ac:dyDescent="0.25">
      <c r="A15" s="28">
        <f>IF(Gebouwenlijst!B15="","",Gebouwenlijst!A15)</f>
      </c>
      <c r="B15" s="28">
        <f>IF(Gebouwenlijst!B15="","",Gebouwenlijst!B15)</f>
      </c>
      <c r="C15" s="28">
        <f>IF(Gebouwenlijst!B15="","",'Strategie per Object'!C15)</f>
      </c>
      <c r="D15" s="45">
        <f>IF(Gebouwenlijst!B15="","",'Strategie per Object'!G15)</f>
      </c>
      <c r="E15" s="47">
        <f>IF(Gebouwenlijst!B15="","",'Strategie per Object'!D15)</f>
      </c>
      <c r="F15" s="47">
        <f>IF(Gebouwenlijst!B15="","",'Strategie per Object'!E15)</f>
      </c>
    </row>
    <row r="16" spans="1:6" x14ac:dyDescent="0.25">
      <c r="A16" s="28">
        <f>IF(Gebouwenlijst!B16="","",Gebouwenlijst!A16)</f>
      </c>
      <c r="B16" s="28">
        <f>IF(Gebouwenlijst!B16="","",Gebouwenlijst!B16)</f>
      </c>
      <c r="C16" s="28">
        <f>IF(Gebouwenlijst!B16="","",'Strategie per Object'!C16)</f>
      </c>
      <c r="D16" s="45">
        <f>IF(Gebouwenlijst!B16="","",'Strategie per Object'!G16)</f>
      </c>
      <c r="E16" s="47">
        <f>IF(Gebouwenlijst!B16="","",'Strategie per Object'!D16)</f>
      </c>
      <c r="F16" s="47">
        <f>IF(Gebouwenlijst!B16="","",'Strategie per Object'!E16)</f>
      </c>
    </row>
    <row r="17" spans="1:6" x14ac:dyDescent="0.25">
      <c r="A17" s="28">
        <f>IF(Gebouwenlijst!B17="","",Gebouwenlijst!A17)</f>
      </c>
      <c r="B17" s="28">
        <f>IF(Gebouwenlijst!B17="","",Gebouwenlijst!B17)</f>
      </c>
      <c r="C17" s="28">
        <f>IF(Gebouwenlijst!B17="","",'Strategie per Object'!C17)</f>
      </c>
      <c r="D17" s="45">
        <f>IF(Gebouwenlijst!B17="","",'Strategie per Object'!G17)</f>
      </c>
      <c r="E17" s="47">
        <f>IF(Gebouwenlijst!B17="","",'Strategie per Object'!D17)</f>
      </c>
      <c r="F17" s="47">
        <f>IF(Gebouwenlijst!B17="","",'Strategie per Object'!E17)</f>
      </c>
    </row>
    <row r="18" spans="1:6" x14ac:dyDescent="0.25">
      <c r="A18" s="28">
        <f>IF(Gebouwenlijst!B18="","",Gebouwenlijst!A18)</f>
      </c>
      <c r="B18" s="28">
        <f>IF(Gebouwenlijst!B18="","",Gebouwenlijst!B18)</f>
      </c>
      <c r="C18" s="28">
        <f>IF(Gebouwenlijst!B18="","",'Strategie per Object'!C18)</f>
      </c>
      <c r="D18" s="45">
        <f>IF(Gebouwenlijst!B18="","",'Strategie per Object'!G18)</f>
      </c>
      <c r="E18" s="47">
        <f>IF(Gebouwenlijst!B18="","",'Strategie per Object'!D18)</f>
      </c>
      <c r="F18" s="47">
        <f>IF(Gebouwenlijst!B18="","",'Strategie per Object'!E18)</f>
      </c>
    </row>
    <row r="19" spans="1:6" x14ac:dyDescent="0.25">
      <c r="A19" s="28">
        <f>IF(Gebouwenlijst!B19="","",Gebouwenlijst!A19)</f>
      </c>
      <c r="B19" s="28">
        <f>IF(Gebouwenlijst!B19="","",Gebouwenlijst!B19)</f>
      </c>
      <c r="C19" s="28">
        <f>IF(Gebouwenlijst!B19="","",'Strategie per Object'!C19)</f>
      </c>
      <c r="D19" s="45">
        <f>IF(Gebouwenlijst!B19="","",'Strategie per Object'!G19)</f>
      </c>
      <c r="E19" s="47">
        <f>IF(Gebouwenlijst!B19="","",'Strategie per Object'!D19)</f>
      </c>
      <c r="F19" s="47">
        <f>IF(Gebouwenlijst!B19="","",'Strategie per Object'!E19)</f>
      </c>
    </row>
    <row r="20" spans="1:6" x14ac:dyDescent="0.25">
      <c r="A20" s="28">
        <f>IF(Gebouwenlijst!B20="","",Gebouwenlijst!A20)</f>
      </c>
      <c r="B20" s="28">
        <f>IF(Gebouwenlijst!B20="","",Gebouwenlijst!B20)</f>
      </c>
      <c r="C20" s="28">
        <f>IF(Gebouwenlijst!B20="","",'Strategie per Object'!C20)</f>
      </c>
      <c r="D20" s="45">
        <f>IF(Gebouwenlijst!B20="","",'Strategie per Object'!G20)</f>
      </c>
      <c r="E20" s="47">
        <f>IF(Gebouwenlijst!B20="","",'Strategie per Object'!D20)</f>
      </c>
      <c r="F20" s="47">
        <f>IF(Gebouwenlijst!B20="","",'Strategie per Object'!E20)</f>
      </c>
    </row>
    <row r="21" spans="1:6" x14ac:dyDescent="0.25">
      <c r="A21" s="28">
        <f>IF(Gebouwenlijst!B21="","",Gebouwenlijst!A21)</f>
      </c>
      <c r="B21" s="28">
        <f>IF(Gebouwenlijst!B21="","",Gebouwenlijst!B21)</f>
      </c>
      <c r="C21" s="28">
        <f>IF(Gebouwenlijst!B21="","",'Strategie per Object'!C21)</f>
      </c>
      <c r="D21" s="45">
        <f>IF(Gebouwenlijst!B21="","",'Strategie per Object'!G21)</f>
      </c>
      <c r="E21" s="47">
        <f>IF(Gebouwenlijst!B21="","",'Strategie per Object'!D21)</f>
      </c>
      <c r="F21" s="47">
        <f>IF(Gebouwenlijst!B21="","",'Strategie per Object'!E21)</f>
      </c>
    </row>
    <row r="22" spans="1:6" x14ac:dyDescent="0.25">
      <c r="A22" s="28">
        <f>IF(Gebouwenlijst!B22="","",Gebouwenlijst!A22)</f>
      </c>
      <c r="B22" s="28">
        <f>IF(Gebouwenlijst!B22="","",Gebouwenlijst!B22)</f>
      </c>
      <c r="C22" s="28">
        <f>IF(Gebouwenlijst!B22="","",'Strategie per Object'!C22)</f>
      </c>
      <c r="D22" s="45">
        <f>IF(Gebouwenlijst!B22="","",'Strategie per Object'!G22)</f>
      </c>
      <c r="E22" s="47">
        <f>IF(Gebouwenlijst!B22="","",'Strategie per Object'!D22)</f>
      </c>
      <c r="F22" s="47">
        <f>IF(Gebouwenlijst!B22="","",'Strategie per Object'!E22)</f>
      </c>
    </row>
    <row r="23" spans="1:6" x14ac:dyDescent="0.25">
      <c r="A23" s="28">
        <f>IF(Gebouwenlijst!B23="","",Gebouwenlijst!A23)</f>
      </c>
      <c r="B23" s="28">
        <f>IF(Gebouwenlijst!B23="","",Gebouwenlijst!B23)</f>
      </c>
      <c r="C23" s="28">
        <f>IF(Gebouwenlijst!B23="","",'Strategie per Object'!C23)</f>
      </c>
      <c r="D23" s="45">
        <f>IF(Gebouwenlijst!B23="","",'Strategie per Object'!G23)</f>
      </c>
      <c r="E23" s="47">
        <f>IF(Gebouwenlijst!B23="","",'Strategie per Object'!D23)</f>
      </c>
      <c r="F23" s="47">
        <f>IF(Gebouwenlijst!B23="","",'Strategie per Object'!E23)</f>
      </c>
    </row>
    <row r="24" spans="1:6" x14ac:dyDescent="0.25">
      <c r="A24" s="28">
        <f>IF(Gebouwenlijst!B24="","",Gebouwenlijst!A24)</f>
      </c>
      <c r="B24" s="28">
        <f>IF(Gebouwenlijst!B24="","",Gebouwenlijst!B24)</f>
      </c>
      <c r="C24" s="28">
        <f>IF(Gebouwenlijst!B24="","",'Strategie per Object'!C24)</f>
      </c>
      <c r="D24" s="45">
        <f>IF(Gebouwenlijst!B24="","",'Strategie per Object'!G24)</f>
      </c>
      <c r="E24" s="47">
        <f>IF(Gebouwenlijst!B24="","",'Strategie per Object'!D24)</f>
      </c>
      <c r="F24" s="47">
        <f>IF(Gebouwenlijst!B24="","",'Strategie per Object'!E24)</f>
      </c>
    </row>
    <row r="25" spans="1:6" x14ac:dyDescent="0.25">
      <c r="A25" s="28">
        <f>IF(Gebouwenlijst!B25="","",Gebouwenlijst!A25)</f>
      </c>
      <c r="B25" s="28">
        <f>IF(Gebouwenlijst!B25="","",Gebouwenlijst!B25)</f>
      </c>
      <c r="C25" s="28">
        <f>IF(Gebouwenlijst!B25="","",'Strategie per Object'!C25)</f>
      </c>
      <c r="D25" s="45">
        <f>IF(Gebouwenlijst!B25="","",'Strategie per Object'!G25)</f>
      </c>
      <c r="E25" s="47">
        <f>IF(Gebouwenlijst!B25="","",'Strategie per Object'!D25)</f>
      </c>
      <c r="F25" s="47">
        <f>IF(Gebouwenlijst!B25="","",'Strategie per Object'!E25)</f>
      </c>
    </row>
    <row r="26" spans="1:6" x14ac:dyDescent="0.25">
      <c r="A26" s="28">
        <f>IF(Gebouwenlijst!B26="","",Gebouwenlijst!A26)</f>
      </c>
      <c r="B26" s="28">
        <f>IF(Gebouwenlijst!B26="","",Gebouwenlijst!B26)</f>
      </c>
      <c r="C26" s="28">
        <f>IF(Gebouwenlijst!B26="","",'Strategie per Object'!C26)</f>
      </c>
      <c r="D26" s="45">
        <f>IF(Gebouwenlijst!B26="","",'Strategie per Object'!G26)</f>
      </c>
      <c r="E26" s="47">
        <f>IF(Gebouwenlijst!B26="","",'Strategie per Object'!D26)</f>
      </c>
      <c r="F26" s="47">
        <f>IF(Gebouwenlijst!B26="","",'Strategie per Object'!E26)</f>
      </c>
    </row>
    <row r="27" spans="1:6" x14ac:dyDescent="0.25">
      <c r="A27" s="28">
        <f>IF(Gebouwenlijst!B27="","",Gebouwenlijst!A27)</f>
      </c>
      <c r="B27" s="28">
        <f>IF(Gebouwenlijst!B27="","",Gebouwenlijst!B27)</f>
      </c>
      <c r="C27" s="28">
        <f>IF(Gebouwenlijst!B27="","",'Strategie per Object'!C27)</f>
      </c>
      <c r="D27" s="45">
        <f>IF(Gebouwenlijst!B27="","",'Strategie per Object'!G27)</f>
      </c>
      <c r="E27" s="47">
        <f>IF(Gebouwenlijst!B27="","",'Strategie per Object'!D27)</f>
      </c>
      <c r="F27" s="47">
        <f>IF(Gebouwenlijst!B27="","",'Strategie per Object'!E27)</f>
      </c>
    </row>
    <row r="28" spans="1:6" x14ac:dyDescent="0.25">
      <c r="A28" s="28">
        <f>IF(Gebouwenlijst!B28="","",Gebouwenlijst!A28)</f>
      </c>
      <c r="B28" s="28">
        <f>IF(Gebouwenlijst!B28="","",Gebouwenlijst!B28)</f>
      </c>
      <c r="C28" s="28">
        <f>IF(Gebouwenlijst!B28="","",'Strategie per Object'!C28)</f>
      </c>
      <c r="D28" s="45">
        <f>IF(Gebouwenlijst!B28="","",'Strategie per Object'!G28)</f>
      </c>
      <c r="E28" s="47">
        <f>IF(Gebouwenlijst!B28="","",'Strategie per Object'!D28)</f>
      </c>
      <c r="F28" s="47">
        <f>IF(Gebouwenlijst!B28="","",'Strategie per Object'!E28)</f>
      </c>
    </row>
    <row r="29" spans="1:6" x14ac:dyDescent="0.25">
      <c r="A29" s="28">
        <f>IF(Gebouwenlijst!B29="","",Gebouwenlijst!A29)</f>
      </c>
      <c r="B29" s="28">
        <f>IF(Gebouwenlijst!B29="","",Gebouwenlijst!B29)</f>
      </c>
      <c r="C29" s="28">
        <f>IF(Gebouwenlijst!B29="","",'Strategie per Object'!C29)</f>
      </c>
      <c r="D29" s="45">
        <f>IF(Gebouwenlijst!B29="","",'Strategie per Object'!G29)</f>
      </c>
      <c r="E29" s="47">
        <f>IF(Gebouwenlijst!B29="","",'Strategie per Object'!D29)</f>
      </c>
      <c r="F29" s="47">
        <f>IF(Gebouwenlijst!B29="","",'Strategie per Object'!E29)</f>
      </c>
    </row>
    <row r="30" spans="1:6" x14ac:dyDescent="0.25">
      <c r="A30" s="28">
        <f>IF(Gebouwenlijst!B30="","",Gebouwenlijst!A30)</f>
      </c>
      <c r="B30" s="28">
        <f>IF(Gebouwenlijst!B30="","",Gebouwenlijst!B30)</f>
      </c>
      <c r="C30" s="28">
        <f>IF(Gebouwenlijst!B30="","",'Strategie per Object'!C30)</f>
      </c>
      <c r="D30" s="45">
        <f>IF(Gebouwenlijst!B30="","",'Strategie per Object'!G30)</f>
      </c>
      <c r="E30" s="47">
        <f>IF(Gebouwenlijst!B30="","",'Strategie per Object'!D30)</f>
      </c>
      <c r="F30" s="47">
        <f>IF(Gebouwenlijst!B30="","",'Strategie per Object'!E30)</f>
      </c>
    </row>
    <row r="31" spans="1:6" x14ac:dyDescent="0.25">
      <c r="A31" s="28">
        <f>IF(Gebouwenlijst!B31="","",Gebouwenlijst!A31)</f>
      </c>
      <c r="B31" s="28">
        <f>IF(Gebouwenlijst!B31="","",Gebouwenlijst!B31)</f>
      </c>
      <c r="C31" s="28">
        <f>IF(Gebouwenlijst!B31="","",'Strategie per Object'!C31)</f>
      </c>
      <c r="D31" s="45">
        <f>IF(Gebouwenlijst!B31="","",'Strategie per Object'!G31)</f>
      </c>
      <c r="E31" s="47">
        <f>IF(Gebouwenlijst!B31="","",'Strategie per Object'!D31)</f>
      </c>
      <c r="F31" s="47">
        <f>IF(Gebouwenlijst!B31="","",'Strategie per Object'!E31)</f>
      </c>
    </row>
    <row r="32" spans="1:6" x14ac:dyDescent="0.25">
      <c r="A32" s="28">
        <f>IF(Gebouwenlijst!B32="","",Gebouwenlijst!A32)</f>
      </c>
      <c r="B32" s="28">
        <f>IF(Gebouwenlijst!B32="","",Gebouwenlijst!B32)</f>
      </c>
      <c r="C32" s="28">
        <f>IF(Gebouwenlijst!B32="","",'Strategie per Object'!C32)</f>
      </c>
      <c r="D32" s="45">
        <f>IF(Gebouwenlijst!B32="","",'Strategie per Object'!G32)</f>
      </c>
      <c r="E32" s="47">
        <f>IF(Gebouwenlijst!B32="","",'Strategie per Object'!D32)</f>
      </c>
      <c r="F32" s="47">
        <f>IF(Gebouwenlijst!B32="","",'Strategie per Object'!E32)</f>
      </c>
    </row>
    <row r="33" spans="1:6" x14ac:dyDescent="0.25">
      <c r="A33" s="28">
        <f>IF(Gebouwenlijst!B33="","",Gebouwenlijst!A33)</f>
      </c>
      <c r="B33" s="28">
        <f>IF(Gebouwenlijst!B33="","",Gebouwenlijst!B33)</f>
      </c>
      <c r="C33" s="28">
        <f>IF(Gebouwenlijst!B33="","",'Strategie per Object'!C33)</f>
      </c>
      <c r="D33" s="45">
        <f>IF(Gebouwenlijst!B33="","",'Strategie per Object'!G33)</f>
      </c>
      <c r="E33" s="47">
        <f>IF(Gebouwenlijst!B33="","",'Strategie per Object'!D33)</f>
      </c>
      <c r="F33" s="47">
        <f>IF(Gebouwenlijst!B33="","",'Strategie per Object'!E33)</f>
      </c>
    </row>
    <row r="34" spans="1:6" x14ac:dyDescent="0.25">
      <c r="A34" s="28">
        <f>IF(Gebouwenlijst!B34="","",Gebouwenlijst!A34)</f>
      </c>
      <c r="B34" s="28">
        <f>IF(Gebouwenlijst!B34="","",Gebouwenlijst!B34)</f>
      </c>
      <c r="C34" s="28">
        <f>IF(Gebouwenlijst!B34="","",'Strategie per Object'!C34)</f>
      </c>
      <c r="D34" s="45">
        <f>IF(Gebouwenlijst!B34="","",'Strategie per Object'!G34)</f>
      </c>
      <c r="E34" s="47">
        <f>IF(Gebouwenlijst!B34="","",'Strategie per Object'!D34)</f>
      </c>
      <c r="F34" s="47">
        <f>IF(Gebouwenlijst!B34="","",'Strategie per Object'!E34)</f>
      </c>
    </row>
    <row r="35" spans="1:6" x14ac:dyDescent="0.25">
      <c r="A35" s="28">
        <f>IF(Gebouwenlijst!B35="","",Gebouwenlijst!A35)</f>
      </c>
      <c r="B35" s="28">
        <f>IF(Gebouwenlijst!B35="","",Gebouwenlijst!B35)</f>
      </c>
      <c r="C35" s="28">
        <f>IF(Gebouwenlijst!B35="","",'Strategie per Object'!C35)</f>
      </c>
      <c r="D35" s="45">
        <f>IF(Gebouwenlijst!B35="","",'Strategie per Object'!G35)</f>
      </c>
      <c r="E35" s="47">
        <f>IF(Gebouwenlijst!B35="","",'Strategie per Object'!D35)</f>
      </c>
      <c r="F35" s="47">
        <f>IF(Gebouwenlijst!B35="","",'Strategie per Object'!E35)</f>
      </c>
    </row>
    <row r="36" spans="1:6" x14ac:dyDescent="0.25">
      <c r="A36" s="28">
        <f>IF(Gebouwenlijst!B36="","",Gebouwenlijst!A36)</f>
      </c>
      <c r="B36" s="28">
        <f>IF(Gebouwenlijst!B36="","",Gebouwenlijst!B36)</f>
      </c>
      <c r="C36" s="28">
        <f>IF(Gebouwenlijst!B36="","",'Strategie per Object'!C36)</f>
      </c>
      <c r="D36" s="45">
        <f>IF(Gebouwenlijst!B36="","",'Strategie per Object'!G36)</f>
      </c>
      <c r="E36" s="47">
        <f>IF(Gebouwenlijst!B36="","",'Strategie per Object'!D36)</f>
      </c>
      <c r="F36" s="47">
        <f>IF(Gebouwenlijst!B36="","",'Strategie per Object'!E36)</f>
      </c>
    </row>
    <row r="37" spans="1:6" x14ac:dyDescent="0.25">
      <c r="A37" s="28">
        <f>IF(Gebouwenlijst!B37="","",Gebouwenlijst!A37)</f>
      </c>
      <c r="B37" s="28">
        <f>IF(Gebouwenlijst!B37="","",Gebouwenlijst!B37)</f>
      </c>
      <c r="C37" s="28">
        <f>IF(Gebouwenlijst!B37="","",'Strategie per Object'!C37)</f>
      </c>
      <c r="D37" s="45">
        <f>IF(Gebouwenlijst!B37="","",'Strategie per Object'!G37)</f>
      </c>
      <c r="E37" s="47">
        <f>IF(Gebouwenlijst!B37="","",'Strategie per Object'!D37)</f>
      </c>
      <c r="F37" s="47">
        <f>IF(Gebouwenlijst!B37="","",'Strategie per Object'!E37)</f>
      </c>
    </row>
    <row r="38" spans="1:6" x14ac:dyDescent="0.25">
      <c r="A38" s="28">
        <f>IF(Gebouwenlijst!B38="","",Gebouwenlijst!A38)</f>
      </c>
      <c r="B38" s="28">
        <f>IF(Gebouwenlijst!B38="","",Gebouwenlijst!B38)</f>
      </c>
      <c r="C38" s="28">
        <f>IF(Gebouwenlijst!B38="","",'Strategie per Object'!C38)</f>
      </c>
      <c r="D38" s="45">
        <f>IF(Gebouwenlijst!B38="","",'Strategie per Object'!G38)</f>
      </c>
      <c r="E38" s="47">
        <f>IF(Gebouwenlijst!B38="","",'Strategie per Object'!D38)</f>
      </c>
      <c r="F38" s="47">
        <f>IF(Gebouwenlijst!B38="","",'Strategie per Object'!E38)</f>
      </c>
    </row>
    <row r="39" spans="1:6" x14ac:dyDescent="0.25">
      <c r="A39" s="28">
        <f>IF(Gebouwenlijst!B39="","",Gebouwenlijst!A39)</f>
      </c>
      <c r="B39" s="28">
        <f>IF(Gebouwenlijst!B39="","",Gebouwenlijst!B39)</f>
      </c>
      <c r="C39" s="28">
        <f>IF(Gebouwenlijst!B39="","",'Strategie per Object'!C39)</f>
      </c>
      <c r="D39" s="45">
        <f>IF(Gebouwenlijst!B39="","",'Strategie per Object'!G39)</f>
      </c>
      <c r="E39" s="47">
        <f>IF(Gebouwenlijst!B39="","",'Strategie per Object'!D39)</f>
      </c>
      <c r="F39" s="47">
        <f>IF(Gebouwenlijst!B39="","",'Strategie per Object'!E39)</f>
      </c>
    </row>
    <row r="40" spans="1:6" x14ac:dyDescent="0.25">
      <c r="A40" s="28">
        <f>IF(Gebouwenlijst!B40="","",Gebouwenlijst!A40)</f>
      </c>
      <c r="B40" s="28">
        <f>IF(Gebouwenlijst!B40="","",Gebouwenlijst!B40)</f>
      </c>
      <c r="C40" s="28">
        <f>IF(Gebouwenlijst!B40="","",'Strategie per Object'!C40)</f>
      </c>
      <c r="D40" s="45">
        <f>IF(Gebouwenlijst!B40="","",'Strategie per Object'!G40)</f>
      </c>
      <c r="E40" s="47">
        <f>IF(Gebouwenlijst!B40="","",'Strategie per Object'!D40)</f>
      </c>
      <c r="F40" s="47">
        <f>IF(Gebouwenlijst!B40="","",'Strategie per Object'!E40)</f>
      </c>
    </row>
    <row r="41" spans="1:6" x14ac:dyDescent="0.25">
      <c r="A41" s="28">
        <f>IF(Gebouwenlijst!B41="","",Gebouwenlijst!A41)</f>
      </c>
      <c r="B41" s="28">
        <f>IF(Gebouwenlijst!B41="","",Gebouwenlijst!B41)</f>
      </c>
      <c r="C41" s="28">
        <f>IF(Gebouwenlijst!B41="","",'Strategie per Object'!C41)</f>
      </c>
      <c r="D41" s="45">
        <f>IF(Gebouwenlijst!B41="","",'Strategie per Object'!G41)</f>
      </c>
      <c r="E41" s="47">
        <f>IF(Gebouwenlijst!B41="","",'Strategie per Object'!D41)</f>
      </c>
      <c r="F41" s="47">
        <f>IF(Gebouwenlijst!B41="","",'Strategie per Object'!E41)</f>
      </c>
    </row>
    <row r="42" spans="1:6" x14ac:dyDescent="0.25">
      <c r="A42" s="28">
        <f>IF(Gebouwenlijst!B42="","",Gebouwenlijst!A42)</f>
      </c>
      <c r="B42" s="28">
        <f>IF(Gebouwenlijst!B42="","",Gebouwenlijst!B42)</f>
      </c>
      <c r="C42" s="28">
        <f>IF(Gebouwenlijst!B42="","",'Strategie per Object'!C42)</f>
      </c>
      <c r="D42" s="45">
        <f>IF(Gebouwenlijst!B42="","",'Strategie per Object'!G42)</f>
      </c>
      <c r="E42" s="47">
        <f>IF(Gebouwenlijst!B42="","",'Strategie per Object'!D42)</f>
      </c>
      <c r="F42" s="47">
        <f>IF(Gebouwenlijst!B42="","",'Strategie per Object'!E42)</f>
      </c>
    </row>
    <row r="43" spans="1:6" x14ac:dyDescent="0.25">
      <c r="A43" s="28">
        <f>IF(Gebouwenlijst!B43="","",Gebouwenlijst!A43)</f>
      </c>
      <c r="B43" s="28">
        <f>IF(Gebouwenlijst!B43="","",Gebouwenlijst!B43)</f>
      </c>
      <c r="C43" s="28">
        <f>IF(Gebouwenlijst!B43="","",'Strategie per Object'!C43)</f>
      </c>
      <c r="D43" s="45">
        <f>IF(Gebouwenlijst!B43="","",'Strategie per Object'!G43)</f>
      </c>
      <c r="E43" s="47">
        <f>IF(Gebouwenlijst!B43="","",'Strategie per Object'!D43)</f>
      </c>
      <c r="F43" s="47">
        <f>IF(Gebouwenlijst!B43="","",'Strategie per Object'!E43)</f>
      </c>
    </row>
    <row r="44" spans="1:6" x14ac:dyDescent="0.25">
      <c r="A44" s="28">
        <f>IF(Gebouwenlijst!B44="","",Gebouwenlijst!A44)</f>
      </c>
      <c r="B44" s="28">
        <f>IF(Gebouwenlijst!B44="","",Gebouwenlijst!B44)</f>
      </c>
      <c r="C44" s="28">
        <f>IF(Gebouwenlijst!B44="","",'Strategie per Object'!C44)</f>
      </c>
      <c r="D44" s="45">
        <f>IF(Gebouwenlijst!B44="","",'Strategie per Object'!G44)</f>
      </c>
      <c r="E44" s="47">
        <f>IF(Gebouwenlijst!B44="","",'Strategie per Object'!D44)</f>
      </c>
      <c r="F44" s="47">
        <f>IF(Gebouwenlijst!B44="","",'Strategie per Object'!E44)</f>
      </c>
    </row>
    <row r="45" spans="1:6" x14ac:dyDescent="0.25">
      <c r="A45" s="28">
        <f>IF(Gebouwenlijst!B45="","",Gebouwenlijst!A45)</f>
      </c>
      <c r="B45" s="28">
        <f>IF(Gebouwenlijst!B45="","",Gebouwenlijst!B45)</f>
      </c>
      <c r="C45" s="28">
        <f>IF(Gebouwenlijst!B45="","",'Strategie per Object'!C45)</f>
      </c>
      <c r="D45" s="45">
        <f>IF(Gebouwenlijst!B45="","",'Strategie per Object'!G45)</f>
      </c>
      <c r="E45" s="47">
        <f>IF(Gebouwenlijst!B45="","",'Strategie per Object'!D45)</f>
      </c>
      <c r="F45" s="47">
        <f>IF(Gebouwenlijst!B45="","",'Strategie per Object'!E45)</f>
      </c>
    </row>
    <row r="46" spans="1:6" x14ac:dyDescent="0.25">
      <c r="A46" s="28">
        <f>IF(Gebouwenlijst!B46="","",Gebouwenlijst!A46)</f>
      </c>
      <c r="B46" s="28">
        <f>IF(Gebouwenlijst!B46="","",Gebouwenlijst!B46)</f>
      </c>
      <c r="C46" s="28">
        <f>IF(Gebouwenlijst!B46="","",'Strategie per Object'!C46)</f>
      </c>
      <c r="D46" s="45">
        <f>IF(Gebouwenlijst!B46="","",'Strategie per Object'!G46)</f>
      </c>
      <c r="E46" s="47">
        <f>IF(Gebouwenlijst!B46="","",'Strategie per Object'!D46)</f>
      </c>
      <c r="F46" s="47">
        <f>IF(Gebouwenlijst!B46="","",'Strategie per Object'!E46)</f>
      </c>
    </row>
    <row r="47" spans="1:6" x14ac:dyDescent="0.25">
      <c r="A47" s="28">
        <f>IF(Gebouwenlijst!B47="","",Gebouwenlijst!A47)</f>
      </c>
      <c r="B47" s="28">
        <f>IF(Gebouwenlijst!B47="","",Gebouwenlijst!B47)</f>
      </c>
      <c r="C47" s="28">
        <f>IF(Gebouwenlijst!B47="","",'Strategie per Object'!C47)</f>
      </c>
      <c r="D47" s="45">
        <f>IF(Gebouwenlijst!B47="","",'Strategie per Object'!G47)</f>
      </c>
      <c r="E47" s="47">
        <f>IF(Gebouwenlijst!B47="","",'Strategie per Object'!D47)</f>
      </c>
      <c r="F47" s="47">
        <f>IF(Gebouwenlijst!B47="","",'Strategie per Object'!E47)</f>
      </c>
    </row>
    <row r="48" spans="1:6" x14ac:dyDescent="0.25">
      <c r="A48" s="28">
        <f>IF(Gebouwenlijst!B48="","",Gebouwenlijst!A48)</f>
      </c>
      <c r="B48" s="28">
        <f>IF(Gebouwenlijst!B48="","",Gebouwenlijst!B48)</f>
      </c>
      <c r="C48" s="28">
        <f>IF(Gebouwenlijst!B48="","",'Strategie per Object'!C48)</f>
      </c>
      <c r="D48" s="45">
        <f>IF(Gebouwenlijst!B48="","",'Strategie per Object'!G48)</f>
      </c>
      <c r="E48" s="47">
        <f>IF(Gebouwenlijst!B48="","",'Strategie per Object'!D48)</f>
      </c>
      <c r="F48" s="47">
        <f>IF(Gebouwenlijst!B48="","",'Strategie per Object'!E48)</f>
      </c>
    </row>
    <row r="49" spans="1:6" x14ac:dyDescent="0.25">
      <c r="A49" s="28">
        <f>IF(Gebouwenlijst!B49="","",Gebouwenlijst!A49)</f>
      </c>
      <c r="B49" s="28">
        <f>IF(Gebouwenlijst!B49="","",Gebouwenlijst!B49)</f>
      </c>
      <c r="C49" s="28">
        <f>IF(Gebouwenlijst!B49="","",'Strategie per Object'!C49)</f>
      </c>
      <c r="D49" s="45">
        <f>IF(Gebouwenlijst!B49="","",'Strategie per Object'!G49)</f>
      </c>
      <c r="E49" s="47">
        <f>IF(Gebouwenlijst!B49="","",'Strategie per Object'!D49)</f>
      </c>
      <c r="F49" s="47">
        <f>IF(Gebouwenlijst!B49="","",'Strategie per Object'!E49)</f>
      </c>
    </row>
    <row r="50" spans="1:6" x14ac:dyDescent="0.25">
      <c r="A50" s="28">
        <f>IF(Gebouwenlijst!B50="","",Gebouwenlijst!A50)</f>
      </c>
      <c r="B50" s="28">
        <f>IF(Gebouwenlijst!B50="","",Gebouwenlijst!B50)</f>
      </c>
      <c r="C50" s="28">
        <f>IF(Gebouwenlijst!B50="","",'Strategie per Object'!C50)</f>
      </c>
      <c r="D50" s="45">
        <f>IF(Gebouwenlijst!B50="","",'Strategie per Object'!G50)</f>
      </c>
      <c r="E50" s="47">
        <f>IF(Gebouwenlijst!B50="","",'Strategie per Object'!D50)</f>
      </c>
      <c r="F50" s="47">
        <f>IF(Gebouwenlijst!B50="","",'Strategie per Object'!E50)</f>
      </c>
    </row>
    <row r="51" spans="1:6" x14ac:dyDescent="0.25">
      <c r="A51" s="28">
        <f>IF(Gebouwenlijst!B51="","",Gebouwenlijst!A51)</f>
      </c>
      <c r="B51" s="28">
        <f>IF(Gebouwenlijst!B51="","",Gebouwenlijst!B51)</f>
      </c>
      <c r="C51" s="28">
        <f>IF(Gebouwenlijst!B51="","",'Strategie per Object'!C51)</f>
      </c>
      <c r="D51" s="45">
        <f>IF(Gebouwenlijst!B51="","",'Strategie per Object'!G51)</f>
      </c>
      <c r="E51" s="47">
        <f>IF(Gebouwenlijst!B51="","",'Strategie per Object'!D51)</f>
      </c>
      <c r="F51" s="47">
        <f>IF(Gebouwenlijst!B51="","",'Strategie per Object'!E51)</f>
      </c>
    </row>
    <row r="52" spans="1:6" x14ac:dyDescent="0.25">
      <c r="A52" s="28">
        <f>IF(Gebouwenlijst!B52="","",Gebouwenlijst!A52)</f>
      </c>
      <c r="B52" s="28">
        <f>IF(Gebouwenlijst!B52="","",Gebouwenlijst!B52)</f>
      </c>
      <c r="C52" s="28">
        <f>IF(Gebouwenlijst!B52="","",'Strategie per Object'!C52)</f>
      </c>
      <c r="D52" s="45">
        <f>IF(Gebouwenlijst!B52="","",'Strategie per Object'!G52)</f>
      </c>
      <c r="E52" s="47">
        <f>IF(Gebouwenlijst!B52="","",'Strategie per Object'!D52)</f>
      </c>
      <c r="F52" s="47">
        <f>IF(Gebouwenlijst!B52="","",'Strategie per Object'!E52)</f>
      </c>
    </row>
    <row r="53" spans="1:6" x14ac:dyDescent="0.25">
      <c r="A53" s="28">
        <f>IF(Gebouwenlijst!B53="","",Gebouwenlijst!A53)</f>
      </c>
      <c r="B53" s="28">
        <f>IF(Gebouwenlijst!B53="","",Gebouwenlijst!B53)</f>
      </c>
      <c r="C53" s="28">
        <f>IF(Gebouwenlijst!B53="","",'Strategie per Object'!C53)</f>
      </c>
      <c r="D53" s="45">
        <f>IF(Gebouwenlijst!B53="","",'Strategie per Object'!G53)</f>
      </c>
      <c r="E53" s="47">
        <f>IF(Gebouwenlijst!B53="","",'Strategie per Object'!D53)</f>
      </c>
      <c r="F53" s="47">
        <f>IF(Gebouwenlijst!B53="","",'Strategie per Object'!E53)</f>
      </c>
    </row>
    <row r="55" spans="1:6" x14ac:dyDescent="0.25">
      <c r="A55" s="40" t="s">
        <v>236</v>
      </c>
      <c r="B55" s="40"/>
      <c r="C55" s="40"/>
      <c r="D55" s="40"/>
      <c r="E55" s="40"/>
      <c r="F55" s="40"/>
    </row>
    <row r="56" spans="2:4" x14ac:dyDescent="0.25">
      <c r="B56" s="34" t="s">
        <v>117</v>
      </c>
      <c r="C56" s="25">
        <f>COUNTIF('Strategie per Object'!C4:C53,"Behouden")</f>
      </c>
      <c r="D56" s="31">
        <f>SUMPRODUCT(('Strategie per Object'!C4:C53="Behouden")*('Strategie per Object'!G4:G53))</f>
      </c>
    </row>
    <row r="57" spans="2:4" x14ac:dyDescent="0.25">
      <c r="B57" s="34" t="s">
        <v>118</v>
      </c>
      <c r="C57" s="25">
        <f>COUNTIF('Strategie per Object'!C4:C53,"Renoveren")</f>
      </c>
      <c r="D57" s="31">
        <f>SUMPRODUCT(('Strategie per Object'!C4:C53="Renoveren")*('Strategie per Object'!G4:G53))</f>
      </c>
    </row>
    <row r="58" spans="2:4" x14ac:dyDescent="0.25">
      <c r="B58" s="34" t="s">
        <v>119</v>
      </c>
      <c r="C58" s="25">
        <f>COUNTIF('Strategie per Object'!C4:C53,"Vervangen/Nieuwbouw")</f>
      </c>
      <c r="D58" s="31">
        <f>SUMPRODUCT(('Strategie per Object'!C4:C53="Vervangen/Nieuwbouw")*('Strategie per Object'!G4:G53))</f>
      </c>
    </row>
    <row r="59" spans="2:4" x14ac:dyDescent="0.25">
      <c r="B59" s="34" t="s">
        <v>120</v>
      </c>
      <c r="C59" s="25">
        <f>COUNTIF('Strategie per Object'!C4:C53,"Afstoten")</f>
      </c>
      <c r="D59" s="31">
        <f>SUMPRODUCT(('Strategie per Object'!C4:C53="Afstoten")*('Strategie per Object'!G4:G53))</f>
      </c>
    </row>
    <row r="60" spans="2:4" x14ac:dyDescent="0.25">
      <c r="B60" s="34" t="s">
        <v>121</v>
      </c>
      <c r="C60" s="25">
        <f>COUNTIF('Strategie per Object'!C4:C53,"Huren")</f>
      </c>
      <c r="D60" s="31">
        <f>SUMPRODUCT(('Strategie per Object'!C4:C53="Huren")*('Strategie per Object'!G4:G53))</f>
      </c>
    </row>
    <row r="61" spans="2:4" x14ac:dyDescent="0.25">
      <c r="B61" s="34" t="s">
        <v>122</v>
      </c>
      <c r="C61" s="25">
        <f>COUNTIF('Strategie per Object'!C4:C53,"Nader onderzoek")</f>
      </c>
      <c r="D61" s="31">
        <f>SUMPRODUCT(('Strategie per Object'!C4:C53="Nader onderzoek")*('Strategie per Object'!G4:G53))</f>
      </c>
    </row>
    <row r="63" spans="2:4" x14ac:dyDescent="0.25">
      <c r="B63" s="49" t="s">
        <v>237</v>
      </c>
      <c r="D63" s="31">
        <f>SUM('Strategie per Object'!G4:G53)</f>
      </c>
    </row>
  </sheetData>
  <mergeCells count="3">
    <mergeCell ref="A1:F1"/>
    <mergeCell ref="A2:F2"/>
    <mergeCell ref="A55:F55"/>
  </mergeCells>
  <pageSetup paperSize="9" orientation="landscape" fitToWidth="1" fitToHeight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T57"/>
  <sheetFormatPr defaultRowHeight="15" outlineLevelRow="0" outlineLevelCol="0" x14ac:dyDescent="55"/>
  <cols>
    <col min="1" max="1" width="6" customWidth="1"/>
    <col min="2" max="2" width="24" customWidth="1"/>
    <col min="3" max="3" width="20" customWidth="1"/>
    <col min="4" max="5" width="10" customWidth="1"/>
    <col min="6" max="20" width="6" customWidth="1"/>
  </cols>
  <sheetData>
    <row r="1" ht="36" customHeight="1" spans="1:20" x14ac:dyDescent="0.25">
      <c r="A1" s="18" t="s">
        <v>238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ht="24" customHeight="1" spans="1:20" x14ac:dyDescent="0.25">
      <c r="A2" s="19" t="s">
        <v>239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28" customHeight="1" spans="1:20" x14ac:dyDescent="0.25">
      <c r="A3" s="20" t="s">
        <v>58</v>
      </c>
      <c r="B3" s="20" t="s">
        <v>59</v>
      </c>
      <c r="C3" s="20" t="s">
        <v>233</v>
      </c>
      <c r="D3" s="20" t="s">
        <v>234</v>
      </c>
      <c r="E3" s="20" t="s">
        <v>235</v>
      </c>
      <c r="F3" s="20" t="s">
        <v>240</v>
      </c>
      <c r="G3" s="20" t="s">
        <v>241</v>
      </c>
      <c r="H3" s="20" t="s">
        <v>242</v>
      </c>
      <c r="I3" s="20" t="s">
        <v>243</v>
      </c>
      <c r="J3" s="20" t="s">
        <v>244</v>
      </c>
      <c r="K3" s="20" t="s">
        <v>245</v>
      </c>
      <c r="L3" s="20" t="s">
        <v>246</v>
      </c>
      <c r="M3" s="20" t="s">
        <v>247</v>
      </c>
      <c r="N3" s="20" t="s">
        <v>248</v>
      </c>
      <c r="O3" s="20" t="s">
        <v>249</v>
      </c>
      <c r="P3" s="20" t="s">
        <v>250</v>
      </c>
      <c r="Q3" s="20" t="s">
        <v>251</v>
      </c>
      <c r="R3" s="20" t="s">
        <v>252</v>
      </c>
      <c r="S3" s="20" t="s">
        <v>253</v>
      </c>
      <c r="T3" s="20" t="s">
        <v>254</v>
      </c>
    </row>
    <row r="4" spans="1:20" x14ac:dyDescent="0.25">
      <c r="A4" s="28">
        <f>IF(Gebouwenlijst!B4="","",Gebouwenlijst!A4)</f>
      </c>
      <c r="B4" s="28">
        <f>IF(Gebouwenlijst!B4="","",Gebouwenlijst!B4)</f>
      </c>
      <c r="C4" s="28">
        <f>IF(Gebouwenlijst!B4="","",'Strategie per Object'!C4)</f>
      </c>
      <c r="D4" s="47">
        <f>IF(Gebouwenlijst!B4="","",'Strategie per Object'!D4)</f>
      </c>
      <c r="E4" s="47">
        <f>IF(Gebouwenlijst!B4="","",'Strategie per Object'!E4)</f>
      </c>
      <c r="F4" s="50">
        <f>IF(AND('Strategie per Object'!D4&lt;&gt;"",Gebouwenlijst!B4&lt;&gt;"",2026&gt;='Strategie per Object'!D4,2026&lt;='Strategie per Object'!E4),"■","")</f>
      </c>
      <c r="G4" s="50">
        <f>IF(AND('Strategie per Object'!D4&lt;&gt;"",Gebouwenlijst!B4&lt;&gt;"",2027&gt;='Strategie per Object'!D4,2027&lt;='Strategie per Object'!E4),"■","")</f>
      </c>
      <c r="H4" s="50">
        <f>IF(AND('Strategie per Object'!D4&lt;&gt;"",Gebouwenlijst!B4&lt;&gt;"",2028&gt;='Strategie per Object'!D4,2028&lt;='Strategie per Object'!E4),"■","")</f>
      </c>
      <c r="I4" s="50">
        <f>IF(AND('Strategie per Object'!D4&lt;&gt;"",Gebouwenlijst!B4&lt;&gt;"",2029&gt;='Strategie per Object'!D4,2029&lt;='Strategie per Object'!E4),"■","")</f>
      </c>
      <c r="J4" s="50">
        <f>IF(AND('Strategie per Object'!D4&lt;&gt;"",Gebouwenlijst!B4&lt;&gt;"",2030&gt;='Strategie per Object'!D4,2030&lt;='Strategie per Object'!E4),"■","")</f>
      </c>
      <c r="K4" s="50">
        <f>IF(AND('Strategie per Object'!D4&lt;&gt;"",Gebouwenlijst!B4&lt;&gt;"",2031&gt;='Strategie per Object'!D4,2031&lt;='Strategie per Object'!E4),"■","")</f>
      </c>
      <c r="L4" s="50">
        <f>IF(AND('Strategie per Object'!D4&lt;&gt;"",Gebouwenlijst!B4&lt;&gt;"",2032&gt;='Strategie per Object'!D4,2032&lt;='Strategie per Object'!E4),"■","")</f>
      </c>
      <c r="M4" s="50">
        <f>IF(AND('Strategie per Object'!D4&lt;&gt;"",Gebouwenlijst!B4&lt;&gt;"",2033&gt;='Strategie per Object'!D4,2033&lt;='Strategie per Object'!E4),"■","")</f>
      </c>
      <c r="N4" s="50">
        <f>IF(AND('Strategie per Object'!D4&lt;&gt;"",Gebouwenlijst!B4&lt;&gt;"",2034&gt;='Strategie per Object'!D4,2034&lt;='Strategie per Object'!E4),"■","")</f>
      </c>
      <c r="O4" s="50">
        <f>IF(AND('Strategie per Object'!D4&lt;&gt;"",Gebouwenlijst!B4&lt;&gt;"",2035&gt;='Strategie per Object'!D4,2035&lt;='Strategie per Object'!E4),"■","")</f>
      </c>
      <c r="P4" s="50">
        <f>IF(AND('Strategie per Object'!D4&lt;&gt;"",Gebouwenlijst!B4&lt;&gt;"",2036&gt;='Strategie per Object'!D4,2036&lt;='Strategie per Object'!E4),"■","")</f>
      </c>
      <c r="Q4" s="50">
        <f>IF(AND('Strategie per Object'!D4&lt;&gt;"",Gebouwenlijst!B4&lt;&gt;"",2037&gt;='Strategie per Object'!D4,2037&lt;='Strategie per Object'!E4),"■","")</f>
      </c>
      <c r="R4" s="50">
        <f>IF(AND('Strategie per Object'!D4&lt;&gt;"",Gebouwenlijst!B4&lt;&gt;"",2038&gt;='Strategie per Object'!D4,2038&lt;='Strategie per Object'!E4),"■","")</f>
      </c>
      <c r="S4" s="50">
        <f>IF(AND('Strategie per Object'!D4&lt;&gt;"",Gebouwenlijst!B4&lt;&gt;"",2039&gt;='Strategie per Object'!D4,2039&lt;='Strategie per Object'!E4),"■","")</f>
      </c>
      <c r="T4" s="50">
        <f>IF(AND('Strategie per Object'!D4&lt;&gt;"",Gebouwenlijst!B4&lt;&gt;"",2040&gt;='Strategie per Object'!D4,2040&lt;='Strategie per Object'!E4),"■","")</f>
      </c>
    </row>
    <row r="5" spans="1:20" x14ac:dyDescent="0.25">
      <c r="A5" s="28">
        <f>IF(Gebouwenlijst!B5="","",Gebouwenlijst!A5)</f>
      </c>
      <c r="B5" s="28">
        <f>IF(Gebouwenlijst!B5="","",Gebouwenlijst!B5)</f>
      </c>
      <c r="C5" s="28">
        <f>IF(Gebouwenlijst!B5="","",'Strategie per Object'!C5)</f>
      </c>
      <c r="D5" s="47">
        <f>IF(Gebouwenlijst!B5="","",'Strategie per Object'!D5)</f>
      </c>
      <c r="E5" s="47">
        <f>IF(Gebouwenlijst!B5="","",'Strategie per Object'!E5)</f>
      </c>
      <c r="F5" s="50">
        <f>IF(AND('Strategie per Object'!D5&lt;&gt;"",Gebouwenlijst!B5&lt;&gt;"",2026&gt;='Strategie per Object'!D5,2026&lt;='Strategie per Object'!E5),"■","")</f>
      </c>
      <c r="G5" s="50">
        <f>IF(AND('Strategie per Object'!D5&lt;&gt;"",Gebouwenlijst!B5&lt;&gt;"",2027&gt;='Strategie per Object'!D5,2027&lt;='Strategie per Object'!E5),"■","")</f>
      </c>
      <c r="H5" s="50">
        <f>IF(AND('Strategie per Object'!D5&lt;&gt;"",Gebouwenlijst!B5&lt;&gt;"",2028&gt;='Strategie per Object'!D5,2028&lt;='Strategie per Object'!E5),"■","")</f>
      </c>
      <c r="I5" s="50">
        <f>IF(AND('Strategie per Object'!D5&lt;&gt;"",Gebouwenlijst!B5&lt;&gt;"",2029&gt;='Strategie per Object'!D5,2029&lt;='Strategie per Object'!E5),"■","")</f>
      </c>
      <c r="J5" s="50">
        <f>IF(AND('Strategie per Object'!D5&lt;&gt;"",Gebouwenlijst!B5&lt;&gt;"",2030&gt;='Strategie per Object'!D5,2030&lt;='Strategie per Object'!E5),"■","")</f>
      </c>
      <c r="K5" s="50">
        <f>IF(AND('Strategie per Object'!D5&lt;&gt;"",Gebouwenlijst!B5&lt;&gt;"",2031&gt;='Strategie per Object'!D5,2031&lt;='Strategie per Object'!E5),"■","")</f>
      </c>
      <c r="L5" s="50">
        <f>IF(AND('Strategie per Object'!D5&lt;&gt;"",Gebouwenlijst!B5&lt;&gt;"",2032&gt;='Strategie per Object'!D5,2032&lt;='Strategie per Object'!E5),"■","")</f>
      </c>
      <c r="M5" s="50">
        <f>IF(AND('Strategie per Object'!D5&lt;&gt;"",Gebouwenlijst!B5&lt;&gt;"",2033&gt;='Strategie per Object'!D5,2033&lt;='Strategie per Object'!E5),"■","")</f>
      </c>
      <c r="N5" s="50">
        <f>IF(AND('Strategie per Object'!D5&lt;&gt;"",Gebouwenlijst!B5&lt;&gt;"",2034&gt;='Strategie per Object'!D5,2034&lt;='Strategie per Object'!E5),"■","")</f>
      </c>
      <c r="O5" s="50">
        <f>IF(AND('Strategie per Object'!D5&lt;&gt;"",Gebouwenlijst!B5&lt;&gt;"",2035&gt;='Strategie per Object'!D5,2035&lt;='Strategie per Object'!E5),"■","")</f>
      </c>
      <c r="P5" s="50">
        <f>IF(AND('Strategie per Object'!D5&lt;&gt;"",Gebouwenlijst!B5&lt;&gt;"",2036&gt;='Strategie per Object'!D5,2036&lt;='Strategie per Object'!E5),"■","")</f>
      </c>
      <c r="Q5" s="50">
        <f>IF(AND('Strategie per Object'!D5&lt;&gt;"",Gebouwenlijst!B5&lt;&gt;"",2037&gt;='Strategie per Object'!D5,2037&lt;='Strategie per Object'!E5),"■","")</f>
      </c>
      <c r="R5" s="50">
        <f>IF(AND('Strategie per Object'!D5&lt;&gt;"",Gebouwenlijst!B5&lt;&gt;"",2038&gt;='Strategie per Object'!D5,2038&lt;='Strategie per Object'!E5),"■","")</f>
      </c>
      <c r="S5" s="50">
        <f>IF(AND('Strategie per Object'!D5&lt;&gt;"",Gebouwenlijst!B5&lt;&gt;"",2039&gt;='Strategie per Object'!D5,2039&lt;='Strategie per Object'!E5),"■","")</f>
      </c>
      <c r="T5" s="50">
        <f>IF(AND('Strategie per Object'!D5&lt;&gt;"",Gebouwenlijst!B5&lt;&gt;"",2040&gt;='Strategie per Object'!D5,2040&lt;='Strategie per Object'!E5),"■","")</f>
      </c>
    </row>
    <row r="6" spans="1:20" x14ac:dyDescent="0.25">
      <c r="A6" s="28">
        <f>IF(Gebouwenlijst!B6="","",Gebouwenlijst!A6)</f>
      </c>
      <c r="B6" s="28">
        <f>IF(Gebouwenlijst!B6="","",Gebouwenlijst!B6)</f>
      </c>
      <c r="C6" s="28">
        <f>IF(Gebouwenlijst!B6="","",'Strategie per Object'!C6)</f>
      </c>
      <c r="D6" s="47">
        <f>IF(Gebouwenlijst!B6="","",'Strategie per Object'!D6)</f>
      </c>
      <c r="E6" s="47">
        <f>IF(Gebouwenlijst!B6="","",'Strategie per Object'!E6)</f>
      </c>
      <c r="F6" s="50">
        <f>IF(AND('Strategie per Object'!D6&lt;&gt;"",Gebouwenlijst!B6&lt;&gt;"",2026&gt;='Strategie per Object'!D6,2026&lt;='Strategie per Object'!E6),"■","")</f>
      </c>
      <c r="G6" s="50">
        <f>IF(AND('Strategie per Object'!D6&lt;&gt;"",Gebouwenlijst!B6&lt;&gt;"",2027&gt;='Strategie per Object'!D6,2027&lt;='Strategie per Object'!E6),"■","")</f>
      </c>
      <c r="H6" s="50">
        <f>IF(AND('Strategie per Object'!D6&lt;&gt;"",Gebouwenlijst!B6&lt;&gt;"",2028&gt;='Strategie per Object'!D6,2028&lt;='Strategie per Object'!E6),"■","")</f>
      </c>
      <c r="I6" s="50">
        <f>IF(AND('Strategie per Object'!D6&lt;&gt;"",Gebouwenlijst!B6&lt;&gt;"",2029&gt;='Strategie per Object'!D6,2029&lt;='Strategie per Object'!E6),"■","")</f>
      </c>
      <c r="J6" s="50">
        <f>IF(AND('Strategie per Object'!D6&lt;&gt;"",Gebouwenlijst!B6&lt;&gt;"",2030&gt;='Strategie per Object'!D6,2030&lt;='Strategie per Object'!E6),"■","")</f>
      </c>
      <c r="K6" s="50">
        <f>IF(AND('Strategie per Object'!D6&lt;&gt;"",Gebouwenlijst!B6&lt;&gt;"",2031&gt;='Strategie per Object'!D6,2031&lt;='Strategie per Object'!E6),"■","")</f>
      </c>
      <c r="L6" s="50">
        <f>IF(AND('Strategie per Object'!D6&lt;&gt;"",Gebouwenlijst!B6&lt;&gt;"",2032&gt;='Strategie per Object'!D6,2032&lt;='Strategie per Object'!E6),"■","")</f>
      </c>
      <c r="M6" s="50">
        <f>IF(AND('Strategie per Object'!D6&lt;&gt;"",Gebouwenlijst!B6&lt;&gt;"",2033&gt;='Strategie per Object'!D6,2033&lt;='Strategie per Object'!E6),"■","")</f>
      </c>
      <c r="N6" s="50">
        <f>IF(AND('Strategie per Object'!D6&lt;&gt;"",Gebouwenlijst!B6&lt;&gt;"",2034&gt;='Strategie per Object'!D6,2034&lt;='Strategie per Object'!E6),"■","")</f>
      </c>
      <c r="O6" s="50">
        <f>IF(AND('Strategie per Object'!D6&lt;&gt;"",Gebouwenlijst!B6&lt;&gt;"",2035&gt;='Strategie per Object'!D6,2035&lt;='Strategie per Object'!E6),"■","")</f>
      </c>
      <c r="P6" s="50">
        <f>IF(AND('Strategie per Object'!D6&lt;&gt;"",Gebouwenlijst!B6&lt;&gt;"",2036&gt;='Strategie per Object'!D6,2036&lt;='Strategie per Object'!E6),"■","")</f>
      </c>
      <c r="Q6" s="50">
        <f>IF(AND('Strategie per Object'!D6&lt;&gt;"",Gebouwenlijst!B6&lt;&gt;"",2037&gt;='Strategie per Object'!D6,2037&lt;='Strategie per Object'!E6),"■","")</f>
      </c>
      <c r="R6" s="50">
        <f>IF(AND('Strategie per Object'!D6&lt;&gt;"",Gebouwenlijst!B6&lt;&gt;"",2038&gt;='Strategie per Object'!D6,2038&lt;='Strategie per Object'!E6),"■","")</f>
      </c>
      <c r="S6" s="50">
        <f>IF(AND('Strategie per Object'!D6&lt;&gt;"",Gebouwenlijst!B6&lt;&gt;"",2039&gt;='Strategie per Object'!D6,2039&lt;='Strategie per Object'!E6),"■","")</f>
      </c>
      <c r="T6" s="50">
        <f>IF(AND('Strategie per Object'!D6&lt;&gt;"",Gebouwenlijst!B6&lt;&gt;"",2040&gt;='Strategie per Object'!D6,2040&lt;='Strategie per Object'!E6),"■","")</f>
      </c>
    </row>
    <row r="7" spans="1:20" x14ac:dyDescent="0.25">
      <c r="A7" s="28">
        <f>IF(Gebouwenlijst!B7="","",Gebouwenlijst!A7)</f>
      </c>
      <c r="B7" s="28">
        <f>IF(Gebouwenlijst!B7="","",Gebouwenlijst!B7)</f>
      </c>
      <c r="C7" s="28">
        <f>IF(Gebouwenlijst!B7="","",'Strategie per Object'!C7)</f>
      </c>
      <c r="D7" s="47">
        <f>IF(Gebouwenlijst!B7="","",'Strategie per Object'!D7)</f>
      </c>
      <c r="E7" s="47">
        <f>IF(Gebouwenlijst!B7="","",'Strategie per Object'!E7)</f>
      </c>
      <c r="F7" s="50">
        <f>IF(AND('Strategie per Object'!D7&lt;&gt;"",Gebouwenlijst!B7&lt;&gt;"",2026&gt;='Strategie per Object'!D7,2026&lt;='Strategie per Object'!E7),"■","")</f>
      </c>
      <c r="G7" s="50">
        <f>IF(AND('Strategie per Object'!D7&lt;&gt;"",Gebouwenlijst!B7&lt;&gt;"",2027&gt;='Strategie per Object'!D7,2027&lt;='Strategie per Object'!E7),"■","")</f>
      </c>
      <c r="H7" s="50">
        <f>IF(AND('Strategie per Object'!D7&lt;&gt;"",Gebouwenlijst!B7&lt;&gt;"",2028&gt;='Strategie per Object'!D7,2028&lt;='Strategie per Object'!E7),"■","")</f>
      </c>
      <c r="I7" s="50">
        <f>IF(AND('Strategie per Object'!D7&lt;&gt;"",Gebouwenlijst!B7&lt;&gt;"",2029&gt;='Strategie per Object'!D7,2029&lt;='Strategie per Object'!E7),"■","")</f>
      </c>
      <c r="J7" s="50">
        <f>IF(AND('Strategie per Object'!D7&lt;&gt;"",Gebouwenlijst!B7&lt;&gt;"",2030&gt;='Strategie per Object'!D7,2030&lt;='Strategie per Object'!E7),"■","")</f>
      </c>
      <c r="K7" s="50">
        <f>IF(AND('Strategie per Object'!D7&lt;&gt;"",Gebouwenlijst!B7&lt;&gt;"",2031&gt;='Strategie per Object'!D7,2031&lt;='Strategie per Object'!E7),"■","")</f>
      </c>
      <c r="L7" s="50">
        <f>IF(AND('Strategie per Object'!D7&lt;&gt;"",Gebouwenlijst!B7&lt;&gt;"",2032&gt;='Strategie per Object'!D7,2032&lt;='Strategie per Object'!E7),"■","")</f>
      </c>
      <c r="M7" s="50">
        <f>IF(AND('Strategie per Object'!D7&lt;&gt;"",Gebouwenlijst!B7&lt;&gt;"",2033&gt;='Strategie per Object'!D7,2033&lt;='Strategie per Object'!E7),"■","")</f>
      </c>
      <c r="N7" s="50">
        <f>IF(AND('Strategie per Object'!D7&lt;&gt;"",Gebouwenlijst!B7&lt;&gt;"",2034&gt;='Strategie per Object'!D7,2034&lt;='Strategie per Object'!E7),"■","")</f>
      </c>
      <c r="O7" s="50">
        <f>IF(AND('Strategie per Object'!D7&lt;&gt;"",Gebouwenlijst!B7&lt;&gt;"",2035&gt;='Strategie per Object'!D7,2035&lt;='Strategie per Object'!E7),"■","")</f>
      </c>
      <c r="P7" s="50">
        <f>IF(AND('Strategie per Object'!D7&lt;&gt;"",Gebouwenlijst!B7&lt;&gt;"",2036&gt;='Strategie per Object'!D7,2036&lt;='Strategie per Object'!E7),"■","")</f>
      </c>
      <c r="Q7" s="50">
        <f>IF(AND('Strategie per Object'!D7&lt;&gt;"",Gebouwenlijst!B7&lt;&gt;"",2037&gt;='Strategie per Object'!D7,2037&lt;='Strategie per Object'!E7),"■","")</f>
      </c>
      <c r="R7" s="50">
        <f>IF(AND('Strategie per Object'!D7&lt;&gt;"",Gebouwenlijst!B7&lt;&gt;"",2038&gt;='Strategie per Object'!D7,2038&lt;='Strategie per Object'!E7),"■","")</f>
      </c>
      <c r="S7" s="50">
        <f>IF(AND('Strategie per Object'!D7&lt;&gt;"",Gebouwenlijst!B7&lt;&gt;"",2039&gt;='Strategie per Object'!D7,2039&lt;='Strategie per Object'!E7),"■","")</f>
      </c>
      <c r="T7" s="50">
        <f>IF(AND('Strategie per Object'!D7&lt;&gt;"",Gebouwenlijst!B7&lt;&gt;"",2040&gt;='Strategie per Object'!D7,2040&lt;='Strategie per Object'!E7),"■","")</f>
      </c>
    </row>
    <row r="8" spans="1:20" x14ac:dyDescent="0.25">
      <c r="A8" s="28">
        <f>IF(Gebouwenlijst!B8="","",Gebouwenlijst!A8)</f>
      </c>
      <c r="B8" s="28">
        <f>IF(Gebouwenlijst!B8="","",Gebouwenlijst!B8)</f>
      </c>
      <c r="C8" s="28">
        <f>IF(Gebouwenlijst!B8="","",'Strategie per Object'!C8)</f>
      </c>
      <c r="D8" s="47">
        <f>IF(Gebouwenlijst!B8="","",'Strategie per Object'!D8)</f>
      </c>
      <c r="E8" s="47">
        <f>IF(Gebouwenlijst!B8="","",'Strategie per Object'!E8)</f>
      </c>
      <c r="F8" s="50">
        <f>IF(AND('Strategie per Object'!D8&lt;&gt;"",Gebouwenlijst!B8&lt;&gt;"",2026&gt;='Strategie per Object'!D8,2026&lt;='Strategie per Object'!E8),"■","")</f>
      </c>
      <c r="G8" s="50">
        <f>IF(AND('Strategie per Object'!D8&lt;&gt;"",Gebouwenlijst!B8&lt;&gt;"",2027&gt;='Strategie per Object'!D8,2027&lt;='Strategie per Object'!E8),"■","")</f>
      </c>
      <c r="H8" s="50">
        <f>IF(AND('Strategie per Object'!D8&lt;&gt;"",Gebouwenlijst!B8&lt;&gt;"",2028&gt;='Strategie per Object'!D8,2028&lt;='Strategie per Object'!E8),"■","")</f>
      </c>
      <c r="I8" s="50">
        <f>IF(AND('Strategie per Object'!D8&lt;&gt;"",Gebouwenlijst!B8&lt;&gt;"",2029&gt;='Strategie per Object'!D8,2029&lt;='Strategie per Object'!E8),"■","")</f>
      </c>
      <c r="J8" s="50">
        <f>IF(AND('Strategie per Object'!D8&lt;&gt;"",Gebouwenlijst!B8&lt;&gt;"",2030&gt;='Strategie per Object'!D8,2030&lt;='Strategie per Object'!E8),"■","")</f>
      </c>
      <c r="K8" s="50">
        <f>IF(AND('Strategie per Object'!D8&lt;&gt;"",Gebouwenlijst!B8&lt;&gt;"",2031&gt;='Strategie per Object'!D8,2031&lt;='Strategie per Object'!E8),"■","")</f>
      </c>
      <c r="L8" s="50">
        <f>IF(AND('Strategie per Object'!D8&lt;&gt;"",Gebouwenlijst!B8&lt;&gt;"",2032&gt;='Strategie per Object'!D8,2032&lt;='Strategie per Object'!E8),"■","")</f>
      </c>
      <c r="M8" s="50">
        <f>IF(AND('Strategie per Object'!D8&lt;&gt;"",Gebouwenlijst!B8&lt;&gt;"",2033&gt;='Strategie per Object'!D8,2033&lt;='Strategie per Object'!E8),"■","")</f>
      </c>
      <c r="N8" s="50">
        <f>IF(AND('Strategie per Object'!D8&lt;&gt;"",Gebouwenlijst!B8&lt;&gt;"",2034&gt;='Strategie per Object'!D8,2034&lt;='Strategie per Object'!E8),"■","")</f>
      </c>
      <c r="O8" s="50">
        <f>IF(AND('Strategie per Object'!D8&lt;&gt;"",Gebouwenlijst!B8&lt;&gt;"",2035&gt;='Strategie per Object'!D8,2035&lt;='Strategie per Object'!E8),"■","")</f>
      </c>
      <c r="P8" s="50">
        <f>IF(AND('Strategie per Object'!D8&lt;&gt;"",Gebouwenlijst!B8&lt;&gt;"",2036&gt;='Strategie per Object'!D8,2036&lt;='Strategie per Object'!E8),"■","")</f>
      </c>
      <c r="Q8" s="50">
        <f>IF(AND('Strategie per Object'!D8&lt;&gt;"",Gebouwenlijst!B8&lt;&gt;"",2037&gt;='Strategie per Object'!D8,2037&lt;='Strategie per Object'!E8),"■","")</f>
      </c>
      <c r="R8" s="50">
        <f>IF(AND('Strategie per Object'!D8&lt;&gt;"",Gebouwenlijst!B8&lt;&gt;"",2038&gt;='Strategie per Object'!D8,2038&lt;='Strategie per Object'!E8),"■","")</f>
      </c>
      <c r="S8" s="50">
        <f>IF(AND('Strategie per Object'!D8&lt;&gt;"",Gebouwenlijst!B8&lt;&gt;"",2039&gt;='Strategie per Object'!D8,2039&lt;='Strategie per Object'!E8),"■","")</f>
      </c>
      <c r="T8" s="50">
        <f>IF(AND('Strategie per Object'!D8&lt;&gt;"",Gebouwenlijst!B8&lt;&gt;"",2040&gt;='Strategie per Object'!D8,2040&lt;='Strategie per Object'!E8),"■","")</f>
      </c>
    </row>
    <row r="9" spans="1:20" x14ac:dyDescent="0.25">
      <c r="A9" s="28">
        <f>IF(Gebouwenlijst!B9="","",Gebouwenlijst!A9)</f>
      </c>
      <c r="B9" s="28">
        <f>IF(Gebouwenlijst!B9="","",Gebouwenlijst!B9)</f>
      </c>
      <c r="C9" s="28">
        <f>IF(Gebouwenlijst!B9="","",'Strategie per Object'!C9)</f>
      </c>
      <c r="D9" s="47">
        <f>IF(Gebouwenlijst!B9="","",'Strategie per Object'!D9)</f>
      </c>
      <c r="E9" s="47">
        <f>IF(Gebouwenlijst!B9="","",'Strategie per Object'!E9)</f>
      </c>
      <c r="F9" s="50">
        <f>IF(AND('Strategie per Object'!D9&lt;&gt;"",Gebouwenlijst!B9&lt;&gt;"",2026&gt;='Strategie per Object'!D9,2026&lt;='Strategie per Object'!E9),"■","")</f>
      </c>
      <c r="G9" s="50">
        <f>IF(AND('Strategie per Object'!D9&lt;&gt;"",Gebouwenlijst!B9&lt;&gt;"",2027&gt;='Strategie per Object'!D9,2027&lt;='Strategie per Object'!E9),"■","")</f>
      </c>
      <c r="H9" s="50">
        <f>IF(AND('Strategie per Object'!D9&lt;&gt;"",Gebouwenlijst!B9&lt;&gt;"",2028&gt;='Strategie per Object'!D9,2028&lt;='Strategie per Object'!E9),"■","")</f>
      </c>
      <c r="I9" s="50">
        <f>IF(AND('Strategie per Object'!D9&lt;&gt;"",Gebouwenlijst!B9&lt;&gt;"",2029&gt;='Strategie per Object'!D9,2029&lt;='Strategie per Object'!E9),"■","")</f>
      </c>
      <c r="J9" s="50">
        <f>IF(AND('Strategie per Object'!D9&lt;&gt;"",Gebouwenlijst!B9&lt;&gt;"",2030&gt;='Strategie per Object'!D9,2030&lt;='Strategie per Object'!E9),"■","")</f>
      </c>
      <c r="K9" s="50">
        <f>IF(AND('Strategie per Object'!D9&lt;&gt;"",Gebouwenlijst!B9&lt;&gt;"",2031&gt;='Strategie per Object'!D9,2031&lt;='Strategie per Object'!E9),"■","")</f>
      </c>
      <c r="L9" s="50">
        <f>IF(AND('Strategie per Object'!D9&lt;&gt;"",Gebouwenlijst!B9&lt;&gt;"",2032&gt;='Strategie per Object'!D9,2032&lt;='Strategie per Object'!E9),"■","")</f>
      </c>
      <c r="M9" s="50">
        <f>IF(AND('Strategie per Object'!D9&lt;&gt;"",Gebouwenlijst!B9&lt;&gt;"",2033&gt;='Strategie per Object'!D9,2033&lt;='Strategie per Object'!E9),"■","")</f>
      </c>
      <c r="N9" s="50">
        <f>IF(AND('Strategie per Object'!D9&lt;&gt;"",Gebouwenlijst!B9&lt;&gt;"",2034&gt;='Strategie per Object'!D9,2034&lt;='Strategie per Object'!E9),"■","")</f>
      </c>
      <c r="O9" s="50">
        <f>IF(AND('Strategie per Object'!D9&lt;&gt;"",Gebouwenlijst!B9&lt;&gt;"",2035&gt;='Strategie per Object'!D9,2035&lt;='Strategie per Object'!E9),"■","")</f>
      </c>
      <c r="P9" s="50">
        <f>IF(AND('Strategie per Object'!D9&lt;&gt;"",Gebouwenlijst!B9&lt;&gt;"",2036&gt;='Strategie per Object'!D9,2036&lt;='Strategie per Object'!E9),"■","")</f>
      </c>
      <c r="Q9" s="50">
        <f>IF(AND('Strategie per Object'!D9&lt;&gt;"",Gebouwenlijst!B9&lt;&gt;"",2037&gt;='Strategie per Object'!D9,2037&lt;='Strategie per Object'!E9),"■","")</f>
      </c>
      <c r="R9" s="50">
        <f>IF(AND('Strategie per Object'!D9&lt;&gt;"",Gebouwenlijst!B9&lt;&gt;"",2038&gt;='Strategie per Object'!D9,2038&lt;='Strategie per Object'!E9),"■","")</f>
      </c>
      <c r="S9" s="50">
        <f>IF(AND('Strategie per Object'!D9&lt;&gt;"",Gebouwenlijst!B9&lt;&gt;"",2039&gt;='Strategie per Object'!D9,2039&lt;='Strategie per Object'!E9),"■","")</f>
      </c>
      <c r="T9" s="50">
        <f>IF(AND('Strategie per Object'!D9&lt;&gt;"",Gebouwenlijst!B9&lt;&gt;"",2040&gt;='Strategie per Object'!D9,2040&lt;='Strategie per Object'!E9),"■","")</f>
      </c>
    </row>
    <row r="10" spans="1:20" x14ac:dyDescent="0.25">
      <c r="A10" s="28">
        <f>IF(Gebouwenlijst!B10="","",Gebouwenlijst!A10)</f>
      </c>
      <c r="B10" s="28">
        <f>IF(Gebouwenlijst!B10="","",Gebouwenlijst!B10)</f>
      </c>
      <c r="C10" s="28">
        <f>IF(Gebouwenlijst!B10="","",'Strategie per Object'!C10)</f>
      </c>
      <c r="D10" s="47">
        <f>IF(Gebouwenlijst!B10="","",'Strategie per Object'!D10)</f>
      </c>
      <c r="E10" s="47">
        <f>IF(Gebouwenlijst!B10="","",'Strategie per Object'!E10)</f>
      </c>
      <c r="F10" s="50">
        <f>IF(AND('Strategie per Object'!D10&lt;&gt;"",Gebouwenlijst!B10&lt;&gt;"",2026&gt;='Strategie per Object'!D10,2026&lt;='Strategie per Object'!E10),"■","")</f>
      </c>
      <c r="G10" s="50">
        <f>IF(AND('Strategie per Object'!D10&lt;&gt;"",Gebouwenlijst!B10&lt;&gt;"",2027&gt;='Strategie per Object'!D10,2027&lt;='Strategie per Object'!E10),"■","")</f>
      </c>
      <c r="H10" s="50">
        <f>IF(AND('Strategie per Object'!D10&lt;&gt;"",Gebouwenlijst!B10&lt;&gt;"",2028&gt;='Strategie per Object'!D10,2028&lt;='Strategie per Object'!E10),"■","")</f>
      </c>
      <c r="I10" s="50">
        <f>IF(AND('Strategie per Object'!D10&lt;&gt;"",Gebouwenlijst!B10&lt;&gt;"",2029&gt;='Strategie per Object'!D10,2029&lt;='Strategie per Object'!E10),"■","")</f>
      </c>
      <c r="J10" s="50">
        <f>IF(AND('Strategie per Object'!D10&lt;&gt;"",Gebouwenlijst!B10&lt;&gt;"",2030&gt;='Strategie per Object'!D10,2030&lt;='Strategie per Object'!E10),"■","")</f>
      </c>
      <c r="K10" s="50">
        <f>IF(AND('Strategie per Object'!D10&lt;&gt;"",Gebouwenlijst!B10&lt;&gt;"",2031&gt;='Strategie per Object'!D10,2031&lt;='Strategie per Object'!E10),"■","")</f>
      </c>
      <c r="L10" s="50">
        <f>IF(AND('Strategie per Object'!D10&lt;&gt;"",Gebouwenlijst!B10&lt;&gt;"",2032&gt;='Strategie per Object'!D10,2032&lt;='Strategie per Object'!E10),"■","")</f>
      </c>
      <c r="M10" s="50">
        <f>IF(AND('Strategie per Object'!D10&lt;&gt;"",Gebouwenlijst!B10&lt;&gt;"",2033&gt;='Strategie per Object'!D10,2033&lt;='Strategie per Object'!E10),"■","")</f>
      </c>
      <c r="N10" s="50">
        <f>IF(AND('Strategie per Object'!D10&lt;&gt;"",Gebouwenlijst!B10&lt;&gt;"",2034&gt;='Strategie per Object'!D10,2034&lt;='Strategie per Object'!E10),"■","")</f>
      </c>
      <c r="O10" s="50">
        <f>IF(AND('Strategie per Object'!D10&lt;&gt;"",Gebouwenlijst!B10&lt;&gt;"",2035&gt;='Strategie per Object'!D10,2035&lt;='Strategie per Object'!E10),"■","")</f>
      </c>
      <c r="P10" s="50">
        <f>IF(AND('Strategie per Object'!D10&lt;&gt;"",Gebouwenlijst!B10&lt;&gt;"",2036&gt;='Strategie per Object'!D10,2036&lt;='Strategie per Object'!E10),"■","")</f>
      </c>
      <c r="Q10" s="50">
        <f>IF(AND('Strategie per Object'!D10&lt;&gt;"",Gebouwenlijst!B10&lt;&gt;"",2037&gt;='Strategie per Object'!D10,2037&lt;='Strategie per Object'!E10),"■","")</f>
      </c>
      <c r="R10" s="50">
        <f>IF(AND('Strategie per Object'!D10&lt;&gt;"",Gebouwenlijst!B10&lt;&gt;"",2038&gt;='Strategie per Object'!D10,2038&lt;='Strategie per Object'!E10),"■","")</f>
      </c>
      <c r="S10" s="50">
        <f>IF(AND('Strategie per Object'!D10&lt;&gt;"",Gebouwenlijst!B10&lt;&gt;"",2039&gt;='Strategie per Object'!D10,2039&lt;='Strategie per Object'!E10),"■","")</f>
      </c>
      <c r="T10" s="50">
        <f>IF(AND('Strategie per Object'!D10&lt;&gt;"",Gebouwenlijst!B10&lt;&gt;"",2040&gt;='Strategie per Object'!D10,2040&lt;='Strategie per Object'!E10),"■","")</f>
      </c>
    </row>
    <row r="11" spans="1:20" x14ac:dyDescent="0.25">
      <c r="A11" s="28">
        <f>IF(Gebouwenlijst!B11="","",Gebouwenlijst!A11)</f>
      </c>
      <c r="B11" s="28">
        <f>IF(Gebouwenlijst!B11="","",Gebouwenlijst!B11)</f>
      </c>
      <c r="C11" s="28">
        <f>IF(Gebouwenlijst!B11="","",'Strategie per Object'!C11)</f>
      </c>
      <c r="D11" s="47">
        <f>IF(Gebouwenlijst!B11="","",'Strategie per Object'!D11)</f>
      </c>
      <c r="E11" s="47">
        <f>IF(Gebouwenlijst!B11="","",'Strategie per Object'!E11)</f>
      </c>
      <c r="F11" s="50">
        <f>IF(AND('Strategie per Object'!D11&lt;&gt;"",Gebouwenlijst!B11&lt;&gt;"",2026&gt;='Strategie per Object'!D11,2026&lt;='Strategie per Object'!E11),"■","")</f>
      </c>
      <c r="G11" s="50">
        <f>IF(AND('Strategie per Object'!D11&lt;&gt;"",Gebouwenlijst!B11&lt;&gt;"",2027&gt;='Strategie per Object'!D11,2027&lt;='Strategie per Object'!E11),"■","")</f>
      </c>
      <c r="H11" s="50">
        <f>IF(AND('Strategie per Object'!D11&lt;&gt;"",Gebouwenlijst!B11&lt;&gt;"",2028&gt;='Strategie per Object'!D11,2028&lt;='Strategie per Object'!E11),"■","")</f>
      </c>
      <c r="I11" s="50">
        <f>IF(AND('Strategie per Object'!D11&lt;&gt;"",Gebouwenlijst!B11&lt;&gt;"",2029&gt;='Strategie per Object'!D11,2029&lt;='Strategie per Object'!E11),"■","")</f>
      </c>
      <c r="J11" s="50">
        <f>IF(AND('Strategie per Object'!D11&lt;&gt;"",Gebouwenlijst!B11&lt;&gt;"",2030&gt;='Strategie per Object'!D11,2030&lt;='Strategie per Object'!E11),"■","")</f>
      </c>
      <c r="K11" s="50">
        <f>IF(AND('Strategie per Object'!D11&lt;&gt;"",Gebouwenlijst!B11&lt;&gt;"",2031&gt;='Strategie per Object'!D11,2031&lt;='Strategie per Object'!E11),"■","")</f>
      </c>
      <c r="L11" s="50">
        <f>IF(AND('Strategie per Object'!D11&lt;&gt;"",Gebouwenlijst!B11&lt;&gt;"",2032&gt;='Strategie per Object'!D11,2032&lt;='Strategie per Object'!E11),"■","")</f>
      </c>
      <c r="M11" s="50">
        <f>IF(AND('Strategie per Object'!D11&lt;&gt;"",Gebouwenlijst!B11&lt;&gt;"",2033&gt;='Strategie per Object'!D11,2033&lt;='Strategie per Object'!E11),"■","")</f>
      </c>
      <c r="N11" s="50">
        <f>IF(AND('Strategie per Object'!D11&lt;&gt;"",Gebouwenlijst!B11&lt;&gt;"",2034&gt;='Strategie per Object'!D11,2034&lt;='Strategie per Object'!E11),"■","")</f>
      </c>
      <c r="O11" s="50">
        <f>IF(AND('Strategie per Object'!D11&lt;&gt;"",Gebouwenlijst!B11&lt;&gt;"",2035&gt;='Strategie per Object'!D11,2035&lt;='Strategie per Object'!E11),"■","")</f>
      </c>
      <c r="P11" s="50">
        <f>IF(AND('Strategie per Object'!D11&lt;&gt;"",Gebouwenlijst!B11&lt;&gt;"",2036&gt;='Strategie per Object'!D11,2036&lt;='Strategie per Object'!E11),"■","")</f>
      </c>
      <c r="Q11" s="50">
        <f>IF(AND('Strategie per Object'!D11&lt;&gt;"",Gebouwenlijst!B11&lt;&gt;"",2037&gt;='Strategie per Object'!D11,2037&lt;='Strategie per Object'!E11),"■","")</f>
      </c>
      <c r="R11" s="50">
        <f>IF(AND('Strategie per Object'!D11&lt;&gt;"",Gebouwenlijst!B11&lt;&gt;"",2038&gt;='Strategie per Object'!D11,2038&lt;='Strategie per Object'!E11),"■","")</f>
      </c>
      <c r="S11" s="50">
        <f>IF(AND('Strategie per Object'!D11&lt;&gt;"",Gebouwenlijst!B11&lt;&gt;"",2039&gt;='Strategie per Object'!D11,2039&lt;='Strategie per Object'!E11),"■","")</f>
      </c>
      <c r="T11" s="50">
        <f>IF(AND('Strategie per Object'!D11&lt;&gt;"",Gebouwenlijst!B11&lt;&gt;"",2040&gt;='Strategie per Object'!D11,2040&lt;='Strategie per Object'!E11),"■","")</f>
      </c>
    </row>
    <row r="12" spans="1:20" x14ac:dyDescent="0.25">
      <c r="A12" s="28">
        <f>IF(Gebouwenlijst!B12="","",Gebouwenlijst!A12)</f>
      </c>
      <c r="B12" s="28">
        <f>IF(Gebouwenlijst!B12="","",Gebouwenlijst!B12)</f>
      </c>
      <c r="C12" s="28">
        <f>IF(Gebouwenlijst!B12="","",'Strategie per Object'!C12)</f>
      </c>
      <c r="D12" s="47">
        <f>IF(Gebouwenlijst!B12="","",'Strategie per Object'!D12)</f>
      </c>
      <c r="E12" s="47">
        <f>IF(Gebouwenlijst!B12="","",'Strategie per Object'!E12)</f>
      </c>
      <c r="F12" s="50">
        <f>IF(AND('Strategie per Object'!D12&lt;&gt;"",Gebouwenlijst!B12&lt;&gt;"",2026&gt;='Strategie per Object'!D12,2026&lt;='Strategie per Object'!E12),"■","")</f>
      </c>
      <c r="G12" s="50">
        <f>IF(AND('Strategie per Object'!D12&lt;&gt;"",Gebouwenlijst!B12&lt;&gt;"",2027&gt;='Strategie per Object'!D12,2027&lt;='Strategie per Object'!E12),"■","")</f>
      </c>
      <c r="H12" s="50">
        <f>IF(AND('Strategie per Object'!D12&lt;&gt;"",Gebouwenlijst!B12&lt;&gt;"",2028&gt;='Strategie per Object'!D12,2028&lt;='Strategie per Object'!E12),"■","")</f>
      </c>
      <c r="I12" s="50">
        <f>IF(AND('Strategie per Object'!D12&lt;&gt;"",Gebouwenlijst!B12&lt;&gt;"",2029&gt;='Strategie per Object'!D12,2029&lt;='Strategie per Object'!E12),"■","")</f>
      </c>
      <c r="J12" s="50">
        <f>IF(AND('Strategie per Object'!D12&lt;&gt;"",Gebouwenlijst!B12&lt;&gt;"",2030&gt;='Strategie per Object'!D12,2030&lt;='Strategie per Object'!E12),"■","")</f>
      </c>
      <c r="K12" s="50">
        <f>IF(AND('Strategie per Object'!D12&lt;&gt;"",Gebouwenlijst!B12&lt;&gt;"",2031&gt;='Strategie per Object'!D12,2031&lt;='Strategie per Object'!E12),"■","")</f>
      </c>
      <c r="L12" s="50">
        <f>IF(AND('Strategie per Object'!D12&lt;&gt;"",Gebouwenlijst!B12&lt;&gt;"",2032&gt;='Strategie per Object'!D12,2032&lt;='Strategie per Object'!E12),"■","")</f>
      </c>
      <c r="M12" s="50">
        <f>IF(AND('Strategie per Object'!D12&lt;&gt;"",Gebouwenlijst!B12&lt;&gt;"",2033&gt;='Strategie per Object'!D12,2033&lt;='Strategie per Object'!E12),"■","")</f>
      </c>
      <c r="N12" s="50">
        <f>IF(AND('Strategie per Object'!D12&lt;&gt;"",Gebouwenlijst!B12&lt;&gt;"",2034&gt;='Strategie per Object'!D12,2034&lt;='Strategie per Object'!E12),"■","")</f>
      </c>
      <c r="O12" s="50">
        <f>IF(AND('Strategie per Object'!D12&lt;&gt;"",Gebouwenlijst!B12&lt;&gt;"",2035&gt;='Strategie per Object'!D12,2035&lt;='Strategie per Object'!E12),"■","")</f>
      </c>
      <c r="P12" s="50">
        <f>IF(AND('Strategie per Object'!D12&lt;&gt;"",Gebouwenlijst!B12&lt;&gt;"",2036&gt;='Strategie per Object'!D12,2036&lt;='Strategie per Object'!E12),"■","")</f>
      </c>
      <c r="Q12" s="50">
        <f>IF(AND('Strategie per Object'!D12&lt;&gt;"",Gebouwenlijst!B12&lt;&gt;"",2037&gt;='Strategie per Object'!D12,2037&lt;='Strategie per Object'!E12),"■","")</f>
      </c>
      <c r="R12" s="50">
        <f>IF(AND('Strategie per Object'!D12&lt;&gt;"",Gebouwenlijst!B12&lt;&gt;"",2038&gt;='Strategie per Object'!D12,2038&lt;='Strategie per Object'!E12),"■","")</f>
      </c>
      <c r="S12" s="50">
        <f>IF(AND('Strategie per Object'!D12&lt;&gt;"",Gebouwenlijst!B12&lt;&gt;"",2039&gt;='Strategie per Object'!D12,2039&lt;='Strategie per Object'!E12),"■","")</f>
      </c>
      <c r="T12" s="50">
        <f>IF(AND('Strategie per Object'!D12&lt;&gt;"",Gebouwenlijst!B12&lt;&gt;"",2040&gt;='Strategie per Object'!D12,2040&lt;='Strategie per Object'!E12),"■","")</f>
      </c>
    </row>
    <row r="13" spans="1:20" x14ac:dyDescent="0.25">
      <c r="A13" s="28">
        <f>IF(Gebouwenlijst!B13="","",Gebouwenlijst!A13)</f>
      </c>
      <c r="B13" s="28">
        <f>IF(Gebouwenlijst!B13="","",Gebouwenlijst!B13)</f>
      </c>
      <c r="C13" s="28">
        <f>IF(Gebouwenlijst!B13="","",'Strategie per Object'!C13)</f>
      </c>
      <c r="D13" s="47">
        <f>IF(Gebouwenlijst!B13="","",'Strategie per Object'!D13)</f>
      </c>
      <c r="E13" s="47">
        <f>IF(Gebouwenlijst!B13="","",'Strategie per Object'!E13)</f>
      </c>
      <c r="F13" s="50">
        <f>IF(AND('Strategie per Object'!D13&lt;&gt;"",Gebouwenlijst!B13&lt;&gt;"",2026&gt;='Strategie per Object'!D13,2026&lt;='Strategie per Object'!E13),"■","")</f>
      </c>
      <c r="G13" s="50">
        <f>IF(AND('Strategie per Object'!D13&lt;&gt;"",Gebouwenlijst!B13&lt;&gt;"",2027&gt;='Strategie per Object'!D13,2027&lt;='Strategie per Object'!E13),"■","")</f>
      </c>
      <c r="H13" s="50">
        <f>IF(AND('Strategie per Object'!D13&lt;&gt;"",Gebouwenlijst!B13&lt;&gt;"",2028&gt;='Strategie per Object'!D13,2028&lt;='Strategie per Object'!E13),"■","")</f>
      </c>
      <c r="I13" s="50">
        <f>IF(AND('Strategie per Object'!D13&lt;&gt;"",Gebouwenlijst!B13&lt;&gt;"",2029&gt;='Strategie per Object'!D13,2029&lt;='Strategie per Object'!E13),"■","")</f>
      </c>
      <c r="J13" s="50">
        <f>IF(AND('Strategie per Object'!D13&lt;&gt;"",Gebouwenlijst!B13&lt;&gt;"",2030&gt;='Strategie per Object'!D13,2030&lt;='Strategie per Object'!E13),"■","")</f>
      </c>
      <c r="K13" s="50">
        <f>IF(AND('Strategie per Object'!D13&lt;&gt;"",Gebouwenlijst!B13&lt;&gt;"",2031&gt;='Strategie per Object'!D13,2031&lt;='Strategie per Object'!E13),"■","")</f>
      </c>
      <c r="L13" s="50">
        <f>IF(AND('Strategie per Object'!D13&lt;&gt;"",Gebouwenlijst!B13&lt;&gt;"",2032&gt;='Strategie per Object'!D13,2032&lt;='Strategie per Object'!E13),"■","")</f>
      </c>
      <c r="M13" s="50">
        <f>IF(AND('Strategie per Object'!D13&lt;&gt;"",Gebouwenlijst!B13&lt;&gt;"",2033&gt;='Strategie per Object'!D13,2033&lt;='Strategie per Object'!E13),"■","")</f>
      </c>
      <c r="N13" s="50">
        <f>IF(AND('Strategie per Object'!D13&lt;&gt;"",Gebouwenlijst!B13&lt;&gt;"",2034&gt;='Strategie per Object'!D13,2034&lt;='Strategie per Object'!E13),"■","")</f>
      </c>
      <c r="O13" s="50">
        <f>IF(AND('Strategie per Object'!D13&lt;&gt;"",Gebouwenlijst!B13&lt;&gt;"",2035&gt;='Strategie per Object'!D13,2035&lt;='Strategie per Object'!E13),"■","")</f>
      </c>
      <c r="P13" s="50">
        <f>IF(AND('Strategie per Object'!D13&lt;&gt;"",Gebouwenlijst!B13&lt;&gt;"",2036&gt;='Strategie per Object'!D13,2036&lt;='Strategie per Object'!E13),"■","")</f>
      </c>
      <c r="Q13" s="50">
        <f>IF(AND('Strategie per Object'!D13&lt;&gt;"",Gebouwenlijst!B13&lt;&gt;"",2037&gt;='Strategie per Object'!D13,2037&lt;='Strategie per Object'!E13),"■","")</f>
      </c>
      <c r="R13" s="50">
        <f>IF(AND('Strategie per Object'!D13&lt;&gt;"",Gebouwenlijst!B13&lt;&gt;"",2038&gt;='Strategie per Object'!D13,2038&lt;='Strategie per Object'!E13),"■","")</f>
      </c>
      <c r="S13" s="50">
        <f>IF(AND('Strategie per Object'!D13&lt;&gt;"",Gebouwenlijst!B13&lt;&gt;"",2039&gt;='Strategie per Object'!D13,2039&lt;='Strategie per Object'!E13),"■","")</f>
      </c>
      <c r="T13" s="50">
        <f>IF(AND('Strategie per Object'!D13&lt;&gt;"",Gebouwenlijst!B13&lt;&gt;"",2040&gt;='Strategie per Object'!D13,2040&lt;='Strategie per Object'!E13),"■","")</f>
      </c>
    </row>
    <row r="14" spans="1:20" x14ac:dyDescent="0.25">
      <c r="A14" s="28">
        <f>IF(Gebouwenlijst!B14="","",Gebouwenlijst!A14)</f>
      </c>
      <c r="B14" s="28">
        <f>IF(Gebouwenlijst!B14="","",Gebouwenlijst!B14)</f>
      </c>
      <c r="C14" s="28">
        <f>IF(Gebouwenlijst!B14="","",'Strategie per Object'!C14)</f>
      </c>
      <c r="D14" s="47">
        <f>IF(Gebouwenlijst!B14="","",'Strategie per Object'!D14)</f>
      </c>
      <c r="E14" s="47">
        <f>IF(Gebouwenlijst!B14="","",'Strategie per Object'!E14)</f>
      </c>
      <c r="F14" s="50">
        <f>IF(AND('Strategie per Object'!D14&lt;&gt;"",Gebouwenlijst!B14&lt;&gt;"",2026&gt;='Strategie per Object'!D14,2026&lt;='Strategie per Object'!E14),"■","")</f>
      </c>
      <c r="G14" s="50">
        <f>IF(AND('Strategie per Object'!D14&lt;&gt;"",Gebouwenlijst!B14&lt;&gt;"",2027&gt;='Strategie per Object'!D14,2027&lt;='Strategie per Object'!E14),"■","")</f>
      </c>
      <c r="H14" s="50">
        <f>IF(AND('Strategie per Object'!D14&lt;&gt;"",Gebouwenlijst!B14&lt;&gt;"",2028&gt;='Strategie per Object'!D14,2028&lt;='Strategie per Object'!E14),"■","")</f>
      </c>
      <c r="I14" s="50">
        <f>IF(AND('Strategie per Object'!D14&lt;&gt;"",Gebouwenlijst!B14&lt;&gt;"",2029&gt;='Strategie per Object'!D14,2029&lt;='Strategie per Object'!E14),"■","")</f>
      </c>
      <c r="J14" s="50">
        <f>IF(AND('Strategie per Object'!D14&lt;&gt;"",Gebouwenlijst!B14&lt;&gt;"",2030&gt;='Strategie per Object'!D14,2030&lt;='Strategie per Object'!E14),"■","")</f>
      </c>
      <c r="K14" s="50">
        <f>IF(AND('Strategie per Object'!D14&lt;&gt;"",Gebouwenlijst!B14&lt;&gt;"",2031&gt;='Strategie per Object'!D14,2031&lt;='Strategie per Object'!E14),"■","")</f>
      </c>
      <c r="L14" s="50">
        <f>IF(AND('Strategie per Object'!D14&lt;&gt;"",Gebouwenlijst!B14&lt;&gt;"",2032&gt;='Strategie per Object'!D14,2032&lt;='Strategie per Object'!E14),"■","")</f>
      </c>
      <c r="M14" s="50">
        <f>IF(AND('Strategie per Object'!D14&lt;&gt;"",Gebouwenlijst!B14&lt;&gt;"",2033&gt;='Strategie per Object'!D14,2033&lt;='Strategie per Object'!E14),"■","")</f>
      </c>
      <c r="N14" s="50">
        <f>IF(AND('Strategie per Object'!D14&lt;&gt;"",Gebouwenlijst!B14&lt;&gt;"",2034&gt;='Strategie per Object'!D14,2034&lt;='Strategie per Object'!E14),"■","")</f>
      </c>
      <c r="O14" s="50">
        <f>IF(AND('Strategie per Object'!D14&lt;&gt;"",Gebouwenlijst!B14&lt;&gt;"",2035&gt;='Strategie per Object'!D14,2035&lt;='Strategie per Object'!E14),"■","")</f>
      </c>
      <c r="P14" s="50">
        <f>IF(AND('Strategie per Object'!D14&lt;&gt;"",Gebouwenlijst!B14&lt;&gt;"",2036&gt;='Strategie per Object'!D14,2036&lt;='Strategie per Object'!E14),"■","")</f>
      </c>
      <c r="Q14" s="50">
        <f>IF(AND('Strategie per Object'!D14&lt;&gt;"",Gebouwenlijst!B14&lt;&gt;"",2037&gt;='Strategie per Object'!D14,2037&lt;='Strategie per Object'!E14),"■","")</f>
      </c>
      <c r="R14" s="50">
        <f>IF(AND('Strategie per Object'!D14&lt;&gt;"",Gebouwenlijst!B14&lt;&gt;"",2038&gt;='Strategie per Object'!D14,2038&lt;='Strategie per Object'!E14),"■","")</f>
      </c>
      <c r="S14" s="50">
        <f>IF(AND('Strategie per Object'!D14&lt;&gt;"",Gebouwenlijst!B14&lt;&gt;"",2039&gt;='Strategie per Object'!D14,2039&lt;='Strategie per Object'!E14),"■","")</f>
      </c>
      <c r="T14" s="50">
        <f>IF(AND('Strategie per Object'!D14&lt;&gt;"",Gebouwenlijst!B14&lt;&gt;"",2040&gt;='Strategie per Object'!D14,2040&lt;='Strategie per Object'!E14),"■","")</f>
      </c>
    </row>
    <row r="15" spans="1:20" x14ac:dyDescent="0.25">
      <c r="A15" s="28">
        <f>IF(Gebouwenlijst!B15="","",Gebouwenlijst!A15)</f>
      </c>
      <c r="B15" s="28">
        <f>IF(Gebouwenlijst!B15="","",Gebouwenlijst!B15)</f>
      </c>
      <c r="C15" s="28">
        <f>IF(Gebouwenlijst!B15="","",'Strategie per Object'!C15)</f>
      </c>
      <c r="D15" s="47">
        <f>IF(Gebouwenlijst!B15="","",'Strategie per Object'!D15)</f>
      </c>
      <c r="E15" s="47">
        <f>IF(Gebouwenlijst!B15="","",'Strategie per Object'!E15)</f>
      </c>
      <c r="F15" s="50">
        <f>IF(AND('Strategie per Object'!D15&lt;&gt;"",Gebouwenlijst!B15&lt;&gt;"",2026&gt;='Strategie per Object'!D15,2026&lt;='Strategie per Object'!E15),"■","")</f>
      </c>
      <c r="G15" s="50">
        <f>IF(AND('Strategie per Object'!D15&lt;&gt;"",Gebouwenlijst!B15&lt;&gt;"",2027&gt;='Strategie per Object'!D15,2027&lt;='Strategie per Object'!E15),"■","")</f>
      </c>
      <c r="H15" s="50">
        <f>IF(AND('Strategie per Object'!D15&lt;&gt;"",Gebouwenlijst!B15&lt;&gt;"",2028&gt;='Strategie per Object'!D15,2028&lt;='Strategie per Object'!E15),"■","")</f>
      </c>
      <c r="I15" s="50">
        <f>IF(AND('Strategie per Object'!D15&lt;&gt;"",Gebouwenlijst!B15&lt;&gt;"",2029&gt;='Strategie per Object'!D15,2029&lt;='Strategie per Object'!E15),"■","")</f>
      </c>
      <c r="J15" s="50">
        <f>IF(AND('Strategie per Object'!D15&lt;&gt;"",Gebouwenlijst!B15&lt;&gt;"",2030&gt;='Strategie per Object'!D15,2030&lt;='Strategie per Object'!E15),"■","")</f>
      </c>
      <c r="K15" s="50">
        <f>IF(AND('Strategie per Object'!D15&lt;&gt;"",Gebouwenlijst!B15&lt;&gt;"",2031&gt;='Strategie per Object'!D15,2031&lt;='Strategie per Object'!E15),"■","")</f>
      </c>
      <c r="L15" s="50">
        <f>IF(AND('Strategie per Object'!D15&lt;&gt;"",Gebouwenlijst!B15&lt;&gt;"",2032&gt;='Strategie per Object'!D15,2032&lt;='Strategie per Object'!E15),"■","")</f>
      </c>
      <c r="M15" s="50">
        <f>IF(AND('Strategie per Object'!D15&lt;&gt;"",Gebouwenlijst!B15&lt;&gt;"",2033&gt;='Strategie per Object'!D15,2033&lt;='Strategie per Object'!E15),"■","")</f>
      </c>
      <c r="N15" s="50">
        <f>IF(AND('Strategie per Object'!D15&lt;&gt;"",Gebouwenlijst!B15&lt;&gt;"",2034&gt;='Strategie per Object'!D15,2034&lt;='Strategie per Object'!E15),"■","")</f>
      </c>
      <c r="O15" s="50">
        <f>IF(AND('Strategie per Object'!D15&lt;&gt;"",Gebouwenlijst!B15&lt;&gt;"",2035&gt;='Strategie per Object'!D15,2035&lt;='Strategie per Object'!E15),"■","")</f>
      </c>
      <c r="P15" s="50">
        <f>IF(AND('Strategie per Object'!D15&lt;&gt;"",Gebouwenlijst!B15&lt;&gt;"",2036&gt;='Strategie per Object'!D15,2036&lt;='Strategie per Object'!E15),"■","")</f>
      </c>
      <c r="Q15" s="50">
        <f>IF(AND('Strategie per Object'!D15&lt;&gt;"",Gebouwenlijst!B15&lt;&gt;"",2037&gt;='Strategie per Object'!D15,2037&lt;='Strategie per Object'!E15),"■","")</f>
      </c>
      <c r="R15" s="50">
        <f>IF(AND('Strategie per Object'!D15&lt;&gt;"",Gebouwenlijst!B15&lt;&gt;"",2038&gt;='Strategie per Object'!D15,2038&lt;='Strategie per Object'!E15),"■","")</f>
      </c>
      <c r="S15" s="50">
        <f>IF(AND('Strategie per Object'!D15&lt;&gt;"",Gebouwenlijst!B15&lt;&gt;"",2039&gt;='Strategie per Object'!D15,2039&lt;='Strategie per Object'!E15),"■","")</f>
      </c>
      <c r="T15" s="50">
        <f>IF(AND('Strategie per Object'!D15&lt;&gt;"",Gebouwenlijst!B15&lt;&gt;"",2040&gt;='Strategie per Object'!D15,2040&lt;='Strategie per Object'!E15),"■","")</f>
      </c>
    </row>
    <row r="16" spans="1:20" x14ac:dyDescent="0.25">
      <c r="A16" s="28">
        <f>IF(Gebouwenlijst!B16="","",Gebouwenlijst!A16)</f>
      </c>
      <c r="B16" s="28">
        <f>IF(Gebouwenlijst!B16="","",Gebouwenlijst!B16)</f>
      </c>
      <c r="C16" s="28">
        <f>IF(Gebouwenlijst!B16="","",'Strategie per Object'!C16)</f>
      </c>
      <c r="D16" s="47">
        <f>IF(Gebouwenlijst!B16="","",'Strategie per Object'!D16)</f>
      </c>
      <c r="E16" s="47">
        <f>IF(Gebouwenlijst!B16="","",'Strategie per Object'!E16)</f>
      </c>
      <c r="F16" s="50">
        <f>IF(AND('Strategie per Object'!D16&lt;&gt;"",Gebouwenlijst!B16&lt;&gt;"",2026&gt;='Strategie per Object'!D16,2026&lt;='Strategie per Object'!E16),"■","")</f>
      </c>
      <c r="G16" s="50">
        <f>IF(AND('Strategie per Object'!D16&lt;&gt;"",Gebouwenlijst!B16&lt;&gt;"",2027&gt;='Strategie per Object'!D16,2027&lt;='Strategie per Object'!E16),"■","")</f>
      </c>
      <c r="H16" s="50">
        <f>IF(AND('Strategie per Object'!D16&lt;&gt;"",Gebouwenlijst!B16&lt;&gt;"",2028&gt;='Strategie per Object'!D16,2028&lt;='Strategie per Object'!E16),"■","")</f>
      </c>
      <c r="I16" s="50">
        <f>IF(AND('Strategie per Object'!D16&lt;&gt;"",Gebouwenlijst!B16&lt;&gt;"",2029&gt;='Strategie per Object'!D16,2029&lt;='Strategie per Object'!E16),"■","")</f>
      </c>
      <c r="J16" s="50">
        <f>IF(AND('Strategie per Object'!D16&lt;&gt;"",Gebouwenlijst!B16&lt;&gt;"",2030&gt;='Strategie per Object'!D16,2030&lt;='Strategie per Object'!E16),"■","")</f>
      </c>
      <c r="K16" s="50">
        <f>IF(AND('Strategie per Object'!D16&lt;&gt;"",Gebouwenlijst!B16&lt;&gt;"",2031&gt;='Strategie per Object'!D16,2031&lt;='Strategie per Object'!E16),"■","")</f>
      </c>
      <c r="L16" s="50">
        <f>IF(AND('Strategie per Object'!D16&lt;&gt;"",Gebouwenlijst!B16&lt;&gt;"",2032&gt;='Strategie per Object'!D16,2032&lt;='Strategie per Object'!E16),"■","")</f>
      </c>
      <c r="M16" s="50">
        <f>IF(AND('Strategie per Object'!D16&lt;&gt;"",Gebouwenlijst!B16&lt;&gt;"",2033&gt;='Strategie per Object'!D16,2033&lt;='Strategie per Object'!E16),"■","")</f>
      </c>
      <c r="N16" s="50">
        <f>IF(AND('Strategie per Object'!D16&lt;&gt;"",Gebouwenlijst!B16&lt;&gt;"",2034&gt;='Strategie per Object'!D16,2034&lt;='Strategie per Object'!E16),"■","")</f>
      </c>
      <c r="O16" s="50">
        <f>IF(AND('Strategie per Object'!D16&lt;&gt;"",Gebouwenlijst!B16&lt;&gt;"",2035&gt;='Strategie per Object'!D16,2035&lt;='Strategie per Object'!E16),"■","")</f>
      </c>
      <c r="P16" s="50">
        <f>IF(AND('Strategie per Object'!D16&lt;&gt;"",Gebouwenlijst!B16&lt;&gt;"",2036&gt;='Strategie per Object'!D16,2036&lt;='Strategie per Object'!E16),"■","")</f>
      </c>
      <c r="Q16" s="50">
        <f>IF(AND('Strategie per Object'!D16&lt;&gt;"",Gebouwenlijst!B16&lt;&gt;"",2037&gt;='Strategie per Object'!D16,2037&lt;='Strategie per Object'!E16),"■","")</f>
      </c>
      <c r="R16" s="50">
        <f>IF(AND('Strategie per Object'!D16&lt;&gt;"",Gebouwenlijst!B16&lt;&gt;"",2038&gt;='Strategie per Object'!D16,2038&lt;='Strategie per Object'!E16),"■","")</f>
      </c>
      <c r="S16" s="50">
        <f>IF(AND('Strategie per Object'!D16&lt;&gt;"",Gebouwenlijst!B16&lt;&gt;"",2039&gt;='Strategie per Object'!D16,2039&lt;='Strategie per Object'!E16),"■","")</f>
      </c>
      <c r="T16" s="50">
        <f>IF(AND('Strategie per Object'!D16&lt;&gt;"",Gebouwenlijst!B16&lt;&gt;"",2040&gt;='Strategie per Object'!D16,2040&lt;='Strategie per Object'!E16),"■","")</f>
      </c>
    </row>
    <row r="17" spans="1:20" x14ac:dyDescent="0.25">
      <c r="A17" s="28">
        <f>IF(Gebouwenlijst!B17="","",Gebouwenlijst!A17)</f>
      </c>
      <c r="B17" s="28">
        <f>IF(Gebouwenlijst!B17="","",Gebouwenlijst!B17)</f>
      </c>
      <c r="C17" s="28">
        <f>IF(Gebouwenlijst!B17="","",'Strategie per Object'!C17)</f>
      </c>
      <c r="D17" s="47">
        <f>IF(Gebouwenlijst!B17="","",'Strategie per Object'!D17)</f>
      </c>
      <c r="E17" s="47">
        <f>IF(Gebouwenlijst!B17="","",'Strategie per Object'!E17)</f>
      </c>
      <c r="F17" s="50">
        <f>IF(AND('Strategie per Object'!D17&lt;&gt;"",Gebouwenlijst!B17&lt;&gt;"",2026&gt;='Strategie per Object'!D17,2026&lt;='Strategie per Object'!E17),"■","")</f>
      </c>
      <c r="G17" s="50">
        <f>IF(AND('Strategie per Object'!D17&lt;&gt;"",Gebouwenlijst!B17&lt;&gt;"",2027&gt;='Strategie per Object'!D17,2027&lt;='Strategie per Object'!E17),"■","")</f>
      </c>
      <c r="H17" s="50">
        <f>IF(AND('Strategie per Object'!D17&lt;&gt;"",Gebouwenlijst!B17&lt;&gt;"",2028&gt;='Strategie per Object'!D17,2028&lt;='Strategie per Object'!E17),"■","")</f>
      </c>
      <c r="I17" s="50">
        <f>IF(AND('Strategie per Object'!D17&lt;&gt;"",Gebouwenlijst!B17&lt;&gt;"",2029&gt;='Strategie per Object'!D17,2029&lt;='Strategie per Object'!E17),"■","")</f>
      </c>
      <c r="J17" s="50">
        <f>IF(AND('Strategie per Object'!D17&lt;&gt;"",Gebouwenlijst!B17&lt;&gt;"",2030&gt;='Strategie per Object'!D17,2030&lt;='Strategie per Object'!E17),"■","")</f>
      </c>
      <c r="K17" s="50">
        <f>IF(AND('Strategie per Object'!D17&lt;&gt;"",Gebouwenlijst!B17&lt;&gt;"",2031&gt;='Strategie per Object'!D17,2031&lt;='Strategie per Object'!E17),"■","")</f>
      </c>
      <c r="L17" s="50">
        <f>IF(AND('Strategie per Object'!D17&lt;&gt;"",Gebouwenlijst!B17&lt;&gt;"",2032&gt;='Strategie per Object'!D17,2032&lt;='Strategie per Object'!E17),"■","")</f>
      </c>
      <c r="M17" s="50">
        <f>IF(AND('Strategie per Object'!D17&lt;&gt;"",Gebouwenlijst!B17&lt;&gt;"",2033&gt;='Strategie per Object'!D17,2033&lt;='Strategie per Object'!E17),"■","")</f>
      </c>
      <c r="N17" s="50">
        <f>IF(AND('Strategie per Object'!D17&lt;&gt;"",Gebouwenlijst!B17&lt;&gt;"",2034&gt;='Strategie per Object'!D17,2034&lt;='Strategie per Object'!E17),"■","")</f>
      </c>
      <c r="O17" s="50">
        <f>IF(AND('Strategie per Object'!D17&lt;&gt;"",Gebouwenlijst!B17&lt;&gt;"",2035&gt;='Strategie per Object'!D17,2035&lt;='Strategie per Object'!E17),"■","")</f>
      </c>
      <c r="P17" s="50">
        <f>IF(AND('Strategie per Object'!D17&lt;&gt;"",Gebouwenlijst!B17&lt;&gt;"",2036&gt;='Strategie per Object'!D17,2036&lt;='Strategie per Object'!E17),"■","")</f>
      </c>
      <c r="Q17" s="50">
        <f>IF(AND('Strategie per Object'!D17&lt;&gt;"",Gebouwenlijst!B17&lt;&gt;"",2037&gt;='Strategie per Object'!D17,2037&lt;='Strategie per Object'!E17),"■","")</f>
      </c>
      <c r="R17" s="50">
        <f>IF(AND('Strategie per Object'!D17&lt;&gt;"",Gebouwenlijst!B17&lt;&gt;"",2038&gt;='Strategie per Object'!D17,2038&lt;='Strategie per Object'!E17),"■","")</f>
      </c>
      <c r="S17" s="50">
        <f>IF(AND('Strategie per Object'!D17&lt;&gt;"",Gebouwenlijst!B17&lt;&gt;"",2039&gt;='Strategie per Object'!D17,2039&lt;='Strategie per Object'!E17),"■","")</f>
      </c>
      <c r="T17" s="50">
        <f>IF(AND('Strategie per Object'!D17&lt;&gt;"",Gebouwenlijst!B17&lt;&gt;"",2040&gt;='Strategie per Object'!D17,2040&lt;='Strategie per Object'!E17),"■","")</f>
      </c>
    </row>
    <row r="18" spans="1:20" x14ac:dyDescent="0.25">
      <c r="A18" s="28">
        <f>IF(Gebouwenlijst!B18="","",Gebouwenlijst!A18)</f>
      </c>
      <c r="B18" s="28">
        <f>IF(Gebouwenlijst!B18="","",Gebouwenlijst!B18)</f>
      </c>
      <c r="C18" s="28">
        <f>IF(Gebouwenlijst!B18="","",'Strategie per Object'!C18)</f>
      </c>
      <c r="D18" s="47">
        <f>IF(Gebouwenlijst!B18="","",'Strategie per Object'!D18)</f>
      </c>
      <c r="E18" s="47">
        <f>IF(Gebouwenlijst!B18="","",'Strategie per Object'!E18)</f>
      </c>
      <c r="F18" s="50">
        <f>IF(AND('Strategie per Object'!D18&lt;&gt;"",Gebouwenlijst!B18&lt;&gt;"",2026&gt;='Strategie per Object'!D18,2026&lt;='Strategie per Object'!E18),"■","")</f>
      </c>
      <c r="G18" s="50">
        <f>IF(AND('Strategie per Object'!D18&lt;&gt;"",Gebouwenlijst!B18&lt;&gt;"",2027&gt;='Strategie per Object'!D18,2027&lt;='Strategie per Object'!E18),"■","")</f>
      </c>
      <c r="H18" s="50">
        <f>IF(AND('Strategie per Object'!D18&lt;&gt;"",Gebouwenlijst!B18&lt;&gt;"",2028&gt;='Strategie per Object'!D18,2028&lt;='Strategie per Object'!E18),"■","")</f>
      </c>
      <c r="I18" s="50">
        <f>IF(AND('Strategie per Object'!D18&lt;&gt;"",Gebouwenlijst!B18&lt;&gt;"",2029&gt;='Strategie per Object'!D18,2029&lt;='Strategie per Object'!E18),"■","")</f>
      </c>
      <c r="J18" s="50">
        <f>IF(AND('Strategie per Object'!D18&lt;&gt;"",Gebouwenlijst!B18&lt;&gt;"",2030&gt;='Strategie per Object'!D18,2030&lt;='Strategie per Object'!E18),"■","")</f>
      </c>
      <c r="K18" s="50">
        <f>IF(AND('Strategie per Object'!D18&lt;&gt;"",Gebouwenlijst!B18&lt;&gt;"",2031&gt;='Strategie per Object'!D18,2031&lt;='Strategie per Object'!E18),"■","")</f>
      </c>
      <c r="L18" s="50">
        <f>IF(AND('Strategie per Object'!D18&lt;&gt;"",Gebouwenlijst!B18&lt;&gt;"",2032&gt;='Strategie per Object'!D18,2032&lt;='Strategie per Object'!E18),"■","")</f>
      </c>
      <c r="M18" s="50">
        <f>IF(AND('Strategie per Object'!D18&lt;&gt;"",Gebouwenlijst!B18&lt;&gt;"",2033&gt;='Strategie per Object'!D18,2033&lt;='Strategie per Object'!E18),"■","")</f>
      </c>
      <c r="N18" s="50">
        <f>IF(AND('Strategie per Object'!D18&lt;&gt;"",Gebouwenlijst!B18&lt;&gt;"",2034&gt;='Strategie per Object'!D18,2034&lt;='Strategie per Object'!E18),"■","")</f>
      </c>
      <c r="O18" s="50">
        <f>IF(AND('Strategie per Object'!D18&lt;&gt;"",Gebouwenlijst!B18&lt;&gt;"",2035&gt;='Strategie per Object'!D18,2035&lt;='Strategie per Object'!E18),"■","")</f>
      </c>
      <c r="P18" s="50">
        <f>IF(AND('Strategie per Object'!D18&lt;&gt;"",Gebouwenlijst!B18&lt;&gt;"",2036&gt;='Strategie per Object'!D18,2036&lt;='Strategie per Object'!E18),"■","")</f>
      </c>
      <c r="Q18" s="50">
        <f>IF(AND('Strategie per Object'!D18&lt;&gt;"",Gebouwenlijst!B18&lt;&gt;"",2037&gt;='Strategie per Object'!D18,2037&lt;='Strategie per Object'!E18),"■","")</f>
      </c>
      <c r="R18" s="50">
        <f>IF(AND('Strategie per Object'!D18&lt;&gt;"",Gebouwenlijst!B18&lt;&gt;"",2038&gt;='Strategie per Object'!D18,2038&lt;='Strategie per Object'!E18),"■","")</f>
      </c>
      <c r="S18" s="50">
        <f>IF(AND('Strategie per Object'!D18&lt;&gt;"",Gebouwenlijst!B18&lt;&gt;"",2039&gt;='Strategie per Object'!D18,2039&lt;='Strategie per Object'!E18),"■","")</f>
      </c>
      <c r="T18" s="50">
        <f>IF(AND('Strategie per Object'!D18&lt;&gt;"",Gebouwenlijst!B18&lt;&gt;"",2040&gt;='Strategie per Object'!D18,2040&lt;='Strategie per Object'!E18),"■","")</f>
      </c>
    </row>
    <row r="19" spans="1:20" x14ac:dyDescent="0.25">
      <c r="A19" s="28">
        <f>IF(Gebouwenlijst!B19="","",Gebouwenlijst!A19)</f>
      </c>
      <c r="B19" s="28">
        <f>IF(Gebouwenlijst!B19="","",Gebouwenlijst!B19)</f>
      </c>
      <c r="C19" s="28">
        <f>IF(Gebouwenlijst!B19="","",'Strategie per Object'!C19)</f>
      </c>
      <c r="D19" s="47">
        <f>IF(Gebouwenlijst!B19="","",'Strategie per Object'!D19)</f>
      </c>
      <c r="E19" s="47">
        <f>IF(Gebouwenlijst!B19="","",'Strategie per Object'!E19)</f>
      </c>
      <c r="F19" s="50">
        <f>IF(AND('Strategie per Object'!D19&lt;&gt;"",Gebouwenlijst!B19&lt;&gt;"",2026&gt;='Strategie per Object'!D19,2026&lt;='Strategie per Object'!E19),"■","")</f>
      </c>
      <c r="G19" s="50">
        <f>IF(AND('Strategie per Object'!D19&lt;&gt;"",Gebouwenlijst!B19&lt;&gt;"",2027&gt;='Strategie per Object'!D19,2027&lt;='Strategie per Object'!E19),"■","")</f>
      </c>
      <c r="H19" s="50">
        <f>IF(AND('Strategie per Object'!D19&lt;&gt;"",Gebouwenlijst!B19&lt;&gt;"",2028&gt;='Strategie per Object'!D19,2028&lt;='Strategie per Object'!E19),"■","")</f>
      </c>
      <c r="I19" s="50">
        <f>IF(AND('Strategie per Object'!D19&lt;&gt;"",Gebouwenlijst!B19&lt;&gt;"",2029&gt;='Strategie per Object'!D19,2029&lt;='Strategie per Object'!E19),"■","")</f>
      </c>
      <c r="J19" s="50">
        <f>IF(AND('Strategie per Object'!D19&lt;&gt;"",Gebouwenlijst!B19&lt;&gt;"",2030&gt;='Strategie per Object'!D19,2030&lt;='Strategie per Object'!E19),"■","")</f>
      </c>
      <c r="K19" s="50">
        <f>IF(AND('Strategie per Object'!D19&lt;&gt;"",Gebouwenlijst!B19&lt;&gt;"",2031&gt;='Strategie per Object'!D19,2031&lt;='Strategie per Object'!E19),"■","")</f>
      </c>
      <c r="L19" s="50">
        <f>IF(AND('Strategie per Object'!D19&lt;&gt;"",Gebouwenlijst!B19&lt;&gt;"",2032&gt;='Strategie per Object'!D19,2032&lt;='Strategie per Object'!E19),"■","")</f>
      </c>
      <c r="M19" s="50">
        <f>IF(AND('Strategie per Object'!D19&lt;&gt;"",Gebouwenlijst!B19&lt;&gt;"",2033&gt;='Strategie per Object'!D19,2033&lt;='Strategie per Object'!E19),"■","")</f>
      </c>
      <c r="N19" s="50">
        <f>IF(AND('Strategie per Object'!D19&lt;&gt;"",Gebouwenlijst!B19&lt;&gt;"",2034&gt;='Strategie per Object'!D19,2034&lt;='Strategie per Object'!E19),"■","")</f>
      </c>
      <c r="O19" s="50">
        <f>IF(AND('Strategie per Object'!D19&lt;&gt;"",Gebouwenlijst!B19&lt;&gt;"",2035&gt;='Strategie per Object'!D19,2035&lt;='Strategie per Object'!E19),"■","")</f>
      </c>
      <c r="P19" s="50">
        <f>IF(AND('Strategie per Object'!D19&lt;&gt;"",Gebouwenlijst!B19&lt;&gt;"",2036&gt;='Strategie per Object'!D19,2036&lt;='Strategie per Object'!E19),"■","")</f>
      </c>
      <c r="Q19" s="50">
        <f>IF(AND('Strategie per Object'!D19&lt;&gt;"",Gebouwenlijst!B19&lt;&gt;"",2037&gt;='Strategie per Object'!D19,2037&lt;='Strategie per Object'!E19),"■","")</f>
      </c>
      <c r="R19" s="50">
        <f>IF(AND('Strategie per Object'!D19&lt;&gt;"",Gebouwenlijst!B19&lt;&gt;"",2038&gt;='Strategie per Object'!D19,2038&lt;='Strategie per Object'!E19),"■","")</f>
      </c>
      <c r="S19" s="50">
        <f>IF(AND('Strategie per Object'!D19&lt;&gt;"",Gebouwenlijst!B19&lt;&gt;"",2039&gt;='Strategie per Object'!D19,2039&lt;='Strategie per Object'!E19),"■","")</f>
      </c>
      <c r="T19" s="50">
        <f>IF(AND('Strategie per Object'!D19&lt;&gt;"",Gebouwenlijst!B19&lt;&gt;"",2040&gt;='Strategie per Object'!D19,2040&lt;='Strategie per Object'!E19),"■","")</f>
      </c>
    </row>
    <row r="20" spans="1:20" x14ac:dyDescent="0.25">
      <c r="A20" s="28">
        <f>IF(Gebouwenlijst!B20="","",Gebouwenlijst!A20)</f>
      </c>
      <c r="B20" s="28">
        <f>IF(Gebouwenlijst!B20="","",Gebouwenlijst!B20)</f>
      </c>
      <c r="C20" s="28">
        <f>IF(Gebouwenlijst!B20="","",'Strategie per Object'!C20)</f>
      </c>
      <c r="D20" s="47">
        <f>IF(Gebouwenlijst!B20="","",'Strategie per Object'!D20)</f>
      </c>
      <c r="E20" s="47">
        <f>IF(Gebouwenlijst!B20="","",'Strategie per Object'!E20)</f>
      </c>
      <c r="F20" s="50">
        <f>IF(AND('Strategie per Object'!D20&lt;&gt;"",Gebouwenlijst!B20&lt;&gt;"",2026&gt;='Strategie per Object'!D20,2026&lt;='Strategie per Object'!E20),"■","")</f>
      </c>
      <c r="G20" s="50">
        <f>IF(AND('Strategie per Object'!D20&lt;&gt;"",Gebouwenlijst!B20&lt;&gt;"",2027&gt;='Strategie per Object'!D20,2027&lt;='Strategie per Object'!E20),"■","")</f>
      </c>
      <c r="H20" s="50">
        <f>IF(AND('Strategie per Object'!D20&lt;&gt;"",Gebouwenlijst!B20&lt;&gt;"",2028&gt;='Strategie per Object'!D20,2028&lt;='Strategie per Object'!E20),"■","")</f>
      </c>
      <c r="I20" s="50">
        <f>IF(AND('Strategie per Object'!D20&lt;&gt;"",Gebouwenlijst!B20&lt;&gt;"",2029&gt;='Strategie per Object'!D20,2029&lt;='Strategie per Object'!E20),"■","")</f>
      </c>
      <c r="J20" s="50">
        <f>IF(AND('Strategie per Object'!D20&lt;&gt;"",Gebouwenlijst!B20&lt;&gt;"",2030&gt;='Strategie per Object'!D20,2030&lt;='Strategie per Object'!E20),"■","")</f>
      </c>
      <c r="K20" s="50">
        <f>IF(AND('Strategie per Object'!D20&lt;&gt;"",Gebouwenlijst!B20&lt;&gt;"",2031&gt;='Strategie per Object'!D20,2031&lt;='Strategie per Object'!E20),"■","")</f>
      </c>
      <c r="L20" s="50">
        <f>IF(AND('Strategie per Object'!D20&lt;&gt;"",Gebouwenlijst!B20&lt;&gt;"",2032&gt;='Strategie per Object'!D20,2032&lt;='Strategie per Object'!E20),"■","")</f>
      </c>
      <c r="M20" s="50">
        <f>IF(AND('Strategie per Object'!D20&lt;&gt;"",Gebouwenlijst!B20&lt;&gt;"",2033&gt;='Strategie per Object'!D20,2033&lt;='Strategie per Object'!E20),"■","")</f>
      </c>
      <c r="N20" s="50">
        <f>IF(AND('Strategie per Object'!D20&lt;&gt;"",Gebouwenlijst!B20&lt;&gt;"",2034&gt;='Strategie per Object'!D20,2034&lt;='Strategie per Object'!E20),"■","")</f>
      </c>
      <c r="O20" s="50">
        <f>IF(AND('Strategie per Object'!D20&lt;&gt;"",Gebouwenlijst!B20&lt;&gt;"",2035&gt;='Strategie per Object'!D20,2035&lt;='Strategie per Object'!E20),"■","")</f>
      </c>
      <c r="P20" s="50">
        <f>IF(AND('Strategie per Object'!D20&lt;&gt;"",Gebouwenlijst!B20&lt;&gt;"",2036&gt;='Strategie per Object'!D20,2036&lt;='Strategie per Object'!E20),"■","")</f>
      </c>
      <c r="Q20" s="50">
        <f>IF(AND('Strategie per Object'!D20&lt;&gt;"",Gebouwenlijst!B20&lt;&gt;"",2037&gt;='Strategie per Object'!D20,2037&lt;='Strategie per Object'!E20),"■","")</f>
      </c>
      <c r="R20" s="50">
        <f>IF(AND('Strategie per Object'!D20&lt;&gt;"",Gebouwenlijst!B20&lt;&gt;"",2038&gt;='Strategie per Object'!D20,2038&lt;='Strategie per Object'!E20),"■","")</f>
      </c>
      <c r="S20" s="50">
        <f>IF(AND('Strategie per Object'!D20&lt;&gt;"",Gebouwenlijst!B20&lt;&gt;"",2039&gt;='Strategie per Object'!D20,2039&lt;='Strategie per Object'!E20),"■","")</f>
      </c>
      <c r="T20" s="50">
        <f>IF(AND('Strategie per Object'!D20&lt;&gt;"",Gebouwenlijst!B20&lt;&gt;"",2040&gt;='Strategie per Object'!D20,2040&lt;='Strategie per Object'!E20),"■","")</f>
      </c>
    </row>
    <row r="21" spans="1:20" x14ac:dyDescent="0.25">
      <c r="A21" s="28">
        <f>IF(Gebouwenlijst!B21="","",Gebouwenlijst!A21)</f>
      </c>
      <c r="B21" s="28">
        <f>IF(Gebouwenlijst!B21="","",Gebouwenlijst!B21)</f>
      </c>
      <c r="C21" s="28">
        <f>IF(Gebouwenlijst!B21="","",'Strategie per Object'!C21)</f>
      </c>
      <c r="D21" s="47">
        <f>IF(Gebouwenlijst!B21="","",'Strategie per Object'!D21)</f>
      </c>
      <c r="E21" s="47">
        <f>IF(Gebouwenlijst!B21="","",'Strategie per Object'!E21)</f>
      </c>
      <c r="F21" s="50">
        <f>IF(AND('Strategie per Object'!D21&lt;&gt;"",Gebouwenlijst!B21&lt;&gt;"",2026&gt;='Strategie per Object'!D21,2026&lt;='Strategie per Object'!E21),"■","")</f>
      </c>
      <c r="G21" s="50">
        <f>IF(AND('Strategie per Object'!D21&lt;&gt;"",Gebouwenlijst!B21&lt;&gt;"",2027&gt;='Strategie per Object'!D21,2027&lt;='Strategie per Object'!E21),"■","")</f>
      </c>
      <c r="H21" s="50">
        <f>IF(AND('Strategie per Object'!D21&lt;&gt;"",Gebouwenlijst!B21&lt;&gt;"",2028&gt;='Strategie per Object'!D21,2028&lt;='Strategie per Object'!E21),"■","")</f>
      </c>
      <c r="I21" s="50">
        <f>IF(AND('Strategie per Object'!D21&lt;&gt;"",Gebouwenlijst!B21&lt;&gt;"",2029&gt;='Strategie per Object'!D21,2029&lt;='Strategie per Object'!E21),"■","")</f>
      </c>
      <c r="J21" s="50">
        <f>IF(AND('Strategie per Object'!D21&lt;&gt;"",Gebouwenlijst!B21&lt;&gt;"",2030&gt;='Strategie per Object'!D21,2030&lt;='Strategie per Object'!E21),"■","")</f>
      </c>
      <c r="K21" s="50">
        <f>IF(AND('Strategie per Object'!D21&lt;&gt;"",Gebouwenlijst!B21&lt;&gt;"",2031&gt;='Strategie per Object'!D21,2031&lt;='Strategie per Object'!E21),"■","")</f>
      </c>
      <c r="L21" s="50">
        <f>IF(AND('Strategie per Object'!D21&lt;&gt;"",Gebouwenlijst!B21&lt;&gt;"",2032&gt;='Strategie per Object'!D21,2032&lt;='Strategie per Object'!E21),"■","")</f>
      </c>
      <c r="M21" s="50">
        <f>IF(AND('Strategie per Object'!D21&lt;&gt;"",Gebouwenlijst!B21&lt;&gt;"",2033&gt;='Strategie per Object'!D21,2033&lt;='Strategie per Object'!E21),"■","")</f>
      </c>
      <c r="N21" s="50">
        <f>IF(AND('Strategie per Object'!D21&lt;&gt;"",Gebouwenlijst!B21&lt;&gt;"",2034&gt;='Strategie per Object'!D21,2034&lt;='Strategie per Object'!E21),"■","")</f>
      </c>
      <c r="O21" s="50">
        <f>IF(AND('Strategie per Object'!D21&lt;&gt;"",Gebouwenlijst!B21&lt;&gt;"",2035&gt;='Strategie per Object'!D21,2035&lt;='Strategie per Object'!E21),"■","")</f>
      </c>
      <c r="P21" s="50">
        <f>IF(AND('Strategie per Object'!D21&lt;&gt;"",Gebouwenlijst!B21&lt;&gt;"",2036&gt;='Strategie per Object'!D21,2036&lt;='Strategie per Object'!E21),"■","")</f>
      </c>
      <c r="Q21" s="50">
        <f>IF(AND('Strategie per Object'!D21&lt;&gt;"",Gebouwenlijst!B21&lt;&gt;"",2037&gt;='Strategie per Object'!D21,2037&lt;='Strategie per Object'!E21),"■","")</f>
      </c>
      <c r="R21" s="50">
        <f>IF(AND('Strategie per Object'!D21&lt;&gt;"",Gebouwenlijst!B21&lt;&gt;"",2038&gt;='Strategie per Object'!D21,2038&lt;='Strategie per Object'!E21),"■","")</f>
      </c>
      <c r="S21" s="50">
        <f>IF(AND('Strategie per Object'!D21&lt;&gt;"",Gebouwenlijst!B21&lt;&gt;"",2039&gt;='Strategie per Object'!D21,2039&lt;='Strategie per Object'!E21),"■","")</f>
      </c>
      <c r="T21" s="50">
        <f>IF(AND('Strategie per Object'!D21&lt;&gt;"",Gebouwenlijst!B21&lt;&gt;"",2040&gt;='Strategie per Object'!D21,2040&lt;='Strategie per Object'!E21),"■","")</f>
      </c>
    </row>
    <row r="22" spans="1:20" x14ac:dyDescent="0.25">
      <c r="A22" s="28">
        <f>IF(Gebouwenlijst!B22="","",Gebouwenlijst!A22)</f>
      </c>
      <c r="B22" s="28">
        <f>IF(Gebouwenlijst!B22="","",Gebouwenlijst!B22)</f>
      </c>
      <c r="C22" s="28">
        <f>IF(Gebouwenlijst!B22="","",'Strategie per Object'!C22)</f>
      </c>
      <c r="D22" s="47">
        <f>IF(Gebouwenlijst!B22="","",'Strategie per Object'!D22)</f>
      </c>
      <c r="E22" s="47">
        <f>IF(Gebouwenlijst!B22="","",'Strategie per Object'!E22)</f>
      </c>
      <c r="F22" s="50">
        <f>IF(AND('Strategie per Object'!D22&lt;&gt;"",Gebouwenlijst!B22&lt;&gt;"",2026&gt;='Strategie per Object'!D22,2026&lt;='Strategie per Object'!E22),"■","")</f>
      </c>
      <c r="G22" s="50">
        <f>IF(AND('Strategie per Object'!D22&lt;&gt;"",Gebouwenlijst!B22&lt;&gt;"",2027&gt;='Strategie per Object'!D22,2027&lt;='Strategie per Object'!E22),"■","")</f>
      </c>
      <c r="H22" s="50">
        <f>IF(AND('Strategie per Object'!D22&lt;&gt;"",Gebouwenlijst!B22&lt;&gt;"",2028&gt;='Strategie per Object'!D22,2028&lt;='Strategie per Object'!E22),"■","")</f>
      </c>
      <c r="I22" s="50">
        <f>IF(AND('Strategie per Object'!D22&lt;&gt;"",Gebouwenlijst!B22&lt;&gt;"",2029&gt;='Strategie per Object'!D22,2029&lt;='Strategie per Object'!E22),"■","")</f>
      </c>
      <c r="J22" s="50">
        <f>IF(AND('Strategie per Object'!D22&lt;&gt;"",Gebouwenlijst!B22&lt;&gt;"",2030&gt;='Strategie per Object'!D22,2030&lt;='Strategie per Object'!E22),"■","")</f>
      </c>
      <c r="K22" s="50">
        <f>IF(AND('Strategie per Object'!D22&lt;&gt;"",Gebouwenlijst!B22&lt;&gt;"",2031&gt;='Strategie per Object'!D22,2031&lt;='Strategie per Object'!E22),"■","")</f>
      </c>
      <c r="L22" s="50">
        <f>IF(AND('Strategie per Object'!D22&lt;&gt;"",Gebouwenlijst!B22&lt;&gt;"",2032&gt;='Strategie per Object'!D22,2032&lt;='Strategie per Object'!E22),"■","")</f>
      </c>
      <c r="M22" s="50">
        <f>IF(AND('Strategie per Object'!D22&lt;&gt;"",Gebouwenlijst!B22&lt;&gt;"",2033&gt;='Strategie per Object'!D22,2033&lt;='Strategie per Object'!E22),"■","")</f>
      </c>
      <c r="N22" s="50">
        <f>IF(AND('Strategie per Object'!D22&lt;&gt;"",Gebouwenlijst!B22&lt;&gt;"",2034&gt;='Strategie per Object'!D22,2034&lt;='Strategie per Object'!E22),"■","")</f>
      </c>
      <c r="O22" s="50">
        <f>IF(AND('Strategie per Object'!D22&lt;&gt;"",Gebouwenlijst!B22&lt;&gt;"",2035&gt;='Strategie per Object'!D22,2035&lt;='Strategie per Object'!E22),"■","")</f>
      </c>
      <c r="P22" s="50">
        <f>IF(AND('Strategie per Object'!D22&lt;&gt;"",Gebouwenlijst!B22&lt;&gt;"",2036&gt;='Strategie per Object'!D22,2036&lt;='Strategie per Object'!E22),"■","")</f>
      </c>
      <c r="Q22" s="50">
        <f>IF(AND('Strategie per Object'!D22&lt;&gt;"",Gebouwenlijst!B22&lt;&gt;"",2037&gt;='Strategie per Object'!D22,2037&lt;='Strategie per Object'!E22),"■","")</f>
      </c>
      <c r="R22" s="50">
        <f>IF(AND('Strategie per Object'!D22&lt;&gt;"",Gebouwenlijst!B22&lt;&gt;"",2038&gt;='Strategie per Object'!D22,2038&lt;='Strategie per Object'!E22),"■","")</f>
      </c>
      <c r="S22" s="50">
        <f>IF(AND('Strategie per Object'!D22&lt;&gt;"",Gebouwenlijst!B22&lt;&gt;"",2039&gt;='Strategie per Object'!D22,2039&lt;='Strategie per Object'!E22),"■","")</f>
      </c>
      <c r="T22" s="50">
        <f>IF(AND('Strategie per Object'!D22&lt;&gt;"",Gebouwenlijst!B22&lt;&gt;"",2040&gt;='Strategie per Object'!D22,2040&lt;='Strategie per Object'!E22),"■","")</f>
      </c>
    </row>
    <row r="23" spans="1:20" x14ac:dyDescent="0.25">
      <c r="A23" s="28">
        <f>IF(Gebouwenlijst!B23="","",Gebouwenlijst!A23)</f>
      </c>
      <c r="B23" s="28">
        <f>IF(Gebouwenlijst!B23="","",Gebouwenlijst!B23)</f>
      </c>
      <c r="C23" s="28">
        <f>IF(Gebouwenlijst!B23="","",'Strategie per Object'!C23)</f>
      </c>
      <c r="D23" s="47">
        <f>IF(Gebouwenlijst!B23="","",'Strategie per Object'!D23)</f>
      </c>
      <c r="E23" s="47">
        <f>IF(Gebouwenlijst!B23="","",'Strategie per Object'!E23)</f>
      </c>
      <c r="F23" s="50">
        <f>IF(AND('Strategie per Object'!D23&lt;&gt;"",Gebouwenlijst!B23&lt;&gt;"",2026&gt;='Strategie per Object'!D23,2026&lt;='Strategie per Object'!E23),"■","")</f>
      </c>
      <c r="G23" s="50">
        <f>IF(AND('Strategie per Object'!D23&lt;&gt;"",Gebouwenlijst!B23&lt;&gt;"",2027&gt;='Strategie per Object'!D23,2027&lt;='Strategie per Object'!E23),"■","")</f>
      </c>
      <c r="H23" s="50">
        <f>IF(AND('Strategie per Object'!D23&lt;&gt;"",Gebouwenlijst!B23&lt;&gt;"",2028&gt;='Strategie per Object'!D23,2028&lt;='Strategie per Object'!E23),"■","")</f>
      </c>
      <c r="I23" s="50">
        <f>IF(AND('Strategie per Object'!D23&lt;&gt;"",Gebouwenlijst!B23&lt;&gt;"",2029&gt;='Strategie per Object'!D23,2029&lt;='Strategie per Object'!E23),"■","")</f>
      </c>
      <c r="J23" s="50">
        <f>IF(AND('Strategie per Object'!D23&lt;&gt;"",Gebouwenlijst!B23&lt;&gt;"",2030&gt;='Strategie per Object'!D23,2030&lt;='Strategie per Object'!E23),"■","")</f>
      </c>
      <c r="K23" s="50">
        <f>IF(AND('Strategie per Object'!D23&lt;&gt;"",Gebouwenlijst!B23&lt;&gt;"",2031&gt;='Strategie per Object'!D23,2031&lt;='Strategie per Object'!E23),"■","")</f>
      </c>
      <c r="L23" s="50">
        <f>IF(AND('Strategie per Object'!D23&lt;&gt;"",Gebouwenlijst!B23&lt;&gt;"",2032&gt;='Strategie per Object'!D23,2032&lt;='Strategie per Object'!E23),"■","")</f>
      </c>
      <c r="M23" s="50">
        <f>IF(AND('Strategie per Object'!D23&lt;&gt;"",Gebouwenlijst!B23&lt;&gt;"",2033&gt;='Strategie per Object'!D23,2033&lt;='Strategie per Object'!E23),"■","")</f>
      </c>
      <c r="N23" s="50">
        <f>IF(AND('Strategie per Object'!D23&lt;&gt;"",Gebouwenlijst!B23&lt;&gt;"",2034&gt;='Strategie per Object'!D23,2034&lt;='Strategie per Object'!E23),"■","")</f>
      </c>
      <c r="O23" s="50">
        <f>IF(AND('Strategie per Object'!D23&lt;&gt;"",Gebouwenlijst!B23&lt;&gt;"",2035&gt;='Strategie per Object'!D23,2035&lt;='Strategie per Object'!E23),"■","")</f>
      </c>
      <c r="P23" s="50">
        <f>IF(AND('Strategie per Object'!D23&lt;&gt;"",Gebouwenlijst!B23&lt;&gt;"",2036&gt;='Strategie per Object'!D23,2036&lt;='Strategie per Object'!E23),"■","")</f>
      </c>
      <c r="Q23" s="50">
        <f>IF(AND('Strategie per Object'!D23&lt;&gt;"",Gebouwenlijst!B23&lt;&gt;"",2037&gt;='Strategie per Object'!D23,2037&lt;='Strategie per Object'!E23),"■","")</f>
      </c>
      <c r="R23" s="50">
        <f>IF(AND('Strategie per Object'!D23&lt;&gt;"",Gebouwenlijst!B23&lt;&gt;"",2038&gt;='Strategie per Object'!D23,2038&lt;='Strategie per Object'!E23),"■","")</f>
      </c>
      <c r="S23" s="50">
        <f>IF(AND('Strategie per Object'!D23&lt;&gt;"",Gebouwenlijst!B23&lt;&gt;"",2039&gt;='Strategie per Object'!D23,2039&lt;='Strategie per Object'!E23),"■","")</f>
      </c>
      <c r="T23" s="50">
        <f>IF(AND('Strategie per Object'!D23&lt;&gt;"",Gebouwenlijst!B23&lt;&gt;"",2040&gt;='Strategie per Object'!D23,2040&lt;='Strategie per Object'!E23),"■","")</f>
      </c>
    </row>
    <row r="24" spans="1:20" x14ac:dyDescent="0.25">
      <c r="A24" s="28">
        <f>IF(Gebouwenlijst!B24="","",Gebouwenlijst!A24)</f>
      </c>
      <c r="B24" s="28">
        <f>IF(Gebouwenlijst!B24="","",Gebouwenlijst!B24)</f>
      </c>
      <c r="C24" s="28">
        <f>IF(Gebouwenlijst!B24="","",'Strategie per Object'!C24)</f>
      </c>
      <c r="D24" s="47">
        <f>IF(Gebouwenlijst!B24="","",'Strategie per Object'!D24)</f>
      </c>
      <c r="E24" s="47">
        <f>IF(Gebouwenlijst!B24="","",'Strategie per Object'!E24)</f>
      </c>
      <c r="F24" s="50">
        <f>IF(AND('Strategie per Object'!D24&lt;&gt;"",Gebouwenlijst!B24&lt;&gt;"",2026&gt;='Strategie per Object'!D24,2026&lt;='Strategie per Object'!E24),"■","")</f>
      </c>
      <c r="G24" s="50">
        <f>IF(AND('Strategie per Object'!D24&lt;&gt;"",Gebouwenlijst!B24&lt;&gt;"",2027&gt;='Strategie per Object'!D24,2027&lt;='Strategie per Object'!E24),"■","")</f>
      </c>
      <c r="H24" s="50">
        <f>IF(AND('Strategie per Object'!D24&lt;&gt;"",Gebouwenlijst!B24&lt;&gt;"",2028&gt;='Strategie per Object'!D24,2028&lt;='Strategie per Object'!E24),"■","")</f>
      </c>
      <c r="I24" s="50">
        <f>IF(AND('Strategie per Object'!D24&lt;&gt;"",Gebouwenlijst!B24&lt;&gt;"",2029&gt;='Strategie per Object'!D24,2029&lt;='Strategie per Object'!E24),"■","")</f>
      </c>
      <c r="J24" s="50">
        <f>IF(AND('Strategie per Object'!D24&lt;&gt;"",Gebouwenlijst!B24&lt;&gt;"",2030&gt;='Strategie per Object'!D24,2030&lt;='Strategie per Object'!E24),"■","")</f>
      </c>
      <c r="K24" s="50">
        <f>IF(AND('Strategie per Object'!D24&lt;&gt;"",Gebouwenlijst!B24&lt;&gt;"",2031&gt;='Strategie per Object'!D24,2031&lt;='Strategie per Object'!E24),"■","")</f>
      </c>
      <c r="L24" s="50">
        <f>IF(AND('Strategie per Object'!D24&lt;&gt;"",Gebouwenlijst!B24&lt;&gt;"",2032&gt;='Strategie per Object'!D24,2032&lt;='Strategie per Object'!E24),"■","")</f>
      </c>
      <c r="M24" s="50">
        <f>IF(AND('Strategie per Object'!D24&lt;&gt;"",Gebouwenlijst!B24&lt;&gt;"",2033&gt;='Strategie per Object'!D24,2033&lt;='Strategie per Object'!E24),"■","")</f>
      </c>
      <c r="N24" s="50">
        <f>IF(AND('Strategie per Object'!D24&lt;&gt;"",Gebouwenlijst!B24&lt;&gt;"",2034&gt;='Strategie per Object'!D24,2034&lt;='Strategie per Object'!E24),"■","")</f>
      </c>
      <c r="O24" s="50">
        <f>IF(AND('Strategie per Object'!D24&lt;&gt;"",Gebouwenlijst!B24&lt;&gt;"",2035&gt;='Strategie per Object'!D24,2035&lt;='Strategie per Object'!E24),"■","")</f>
      </c>
      <c r="P24" s="50">
        <f>IF(AND('Strategie per Object'!D24&lt;&gt;"",Gebouwenlijst!B24&lt;&gt;"",2036&gt;='Strategie per Object'!D24,2036&lt;='Strategie per Object'!E24),"■","")</f>
      </c>
      <c r="Q24" s="50">
        <f>IF(AND('Strategie per Object'!D24&lt;&gt;"",Gebouwenlijst!B24&lt;&gt;"",2037&gt;='Strategie per Object'!D24,2037&lt;='Strategie per Object'!E24),"■","")</f>
      </c>
      <c r="R24" s="50">
        <f>IF(AND('Strategie per Object'!D24&lt;&gt;"",Gebouwenlijst!B24&lt;&gt;"",2038&gt;='Strategie per Object'!D24,2038&lt;='Strategie per Object'!E24),"■","")</f>
      </c>
      <c r="S24" s="50">
        <f>IF(AND('Strategie per Object'!D24&lt;&gt;"",Gebouwenlijst!B24&lt;&gt;"",2039&gt;='Strategie per Object'!D24,2039&lt;='Strategie per Object'!E24),"■","")</f>
      </c>
      <c r="T24" s="50">
        <f>IF(AND('Strategie per Object'!D24&lt;&gt;"",Gebouwenlijst!B24&lt;&gt;"",2040&gt;='Strategie per Object'!D24,2040&lt;='Strategie per Object'!E24),"■","")</f>
      </c>
    </row>
    <row r="25" spans="1:20" x14ac:dyDescent="0.25">
      <c r="A25" s="28">
        <f>IF(Gebouwenlijst!B25="","",Gebouwenlijst!A25)</f>
      </c>
      <c r="B25" s="28">
        <f>IF(Gebouwenlijst!B25="","",Gebouwenlijst!B25)</f>
      </c>
      <c r="C25" s="28">
        <f>IF(Gebouwenlijst!B25="","",'Strategie per Object'!C25)</f>
      </c>
      <c r="D25" s="47">
        <f>IF(Gebouwenlijst!B25="","",'Strategie per Object'!D25)</f>
      </c>
      <c r="E25" s="47">
        <f>IF(Gebouwenlijst!B25="","",'Strategie per Object'!E25)</f>
      </c>
      <c r="F25" s="50">
        <f>IF(AND('Strategie per Object'!D25&lt;&gt;"",Gebouwenlijst!B25&lt;&gt;"",2026&gt;='Strategie per Object'!D25,2026&lt;='Strategie per Object'!E25),"■","")</f>
      </c>
      <c r="G25" s="50">
        <f>IF(AND('Strategie per Object'!D25&lt;&gt;"",Gebouwenlijst!B25&lt;&gt;"",2027&gt;='Strategie per Object'!D25,2027&lt;='Strategie per Object'!E25),"■","")</f>
      </c>
      <c r="H25" s="50">
        <f>IF(AND('Strategie per Object'!D25&lt;&gt;"",Gebouwenlijst!B25&lt;&gt;"",2028&gt;='Strategie per Object'!D25,2028&lt;='Strategie per Object'!E25),"■","")</f>
      </c>
      <c r="I25" s="50">
        <f>IF(AND('Strategie per Object'!D25&lt;&gt;"",Gebouwenlijst!B25&lt;&gt;"",2029&gt;='Strategie per Object'!D25,2029&lt;='Strategie per Object'!E25),"■","")</f>
      </c>
      <c r="J25" s="50">
        <f>IF(AND('Strategie per Object'!D25&lt;&gt;"",Gebouwenlijst!B25&lt;&gt;"",2030&gt;='Strategie per Object'!D25,2030&lt;='Strategie per Object'!E25),"■","")</f>
      </c>
      <c r="K25" s="50">
        <f>IF(AND('Strategie per Object'!D25&lt;&gt;"",Gebouwenlijst!B25&lt;&gt;"",2031&gt;='Strategie per Object'!D25,2031&lt;='Strategie per Object'!E25),"■","")</f>
      </c>
      <c r="L25" s="50">
        <f>IF(AND('Strategie per Object'!D25&lt;&gt;"",Gebouwenlijst!B25&lt;&gt;"",2032&gt;='Strategie per Object'!D25,2032&lt;='Strategie per Object'!E25),"■","")</f>
      </c>
      <c r="M25" s="50">
        <f>IF(AND('Strategie per Object'!D25&lt;&gt;"",Gebouwenlijst!B25&lt;&gt;"",2033&gt;='Strategie per Object'!D25,2033&lt;='Strategie per Object'!E25),"■","")</f>
      </c>
      <c r="N25" s="50">
        <f>IF(AND('Strategie per Object'!D25&lt;&gt;"",Gebouwenlijst!B25&lt;&gt;"",2034&gt;='Strategie per Object'!D25,2034&lt;='Strategie per Object'!E25),"■","")</f>
      </c>
      <c r="O25" s="50">
        <f>IF(AND('Strategie per Object'!D25&lt;&gt;"",Gebouwenlijst!B25&lt;&gt;"",2035&gt;='Strategie per Object'!D25,2035&lt;='Strategie per Object'!E25),"■","")</f>
      </c>
      <c r="P25" s="50">
        <f>IF(AND('Strategie per Object'!D25&lt;&gt;"",Gebouwenlijst!B25&lt;&gt;"",2036&gt;='Strategie per Object'!D25,2036&lt;='Strategie per Object'!E25),"■","")</f>
      </c>
      <c r="Q25" s="50">
        <f>IF(AND('Strategie per Object'!D25&lt;&gt;"",Gebouwenlijst!B25&lt;&gt;"",2037&gt;='Strategie per Object'!D25,2037&lt;='Strategie per Object'!E25),"■","")</f>
      </c>
      <c r="R25" s="50">
        <f>IF(AND('Strategie per Object'!D25&lt;&gt;"",Gebouwenlijst!B25&lt;&gt;"",2038&gt;='Strategie per Object'!D25,2038&lt;='Strategie per Object'!E25),"■","")</f>
      </c>
      <c r="S25" s="50">
        <f>IF(AND('Strategie per Object'!D25&lt;&gt;"",Gebouwenlijst!B25&lt;&gt;"",2039&gt;='Strategie per Object'!D25,2039&lt;='Strategie per Object'!E25),"■","")</f>
      </c>
      <c r="T25" s="50">
        <f>IF(AND('Strategie per Object'!D25&lt;&gt;"",Gebouwenlijst!B25&lt;&gt;"",2040&gt;='Strategie per Object'!D25,2040&lt;='Strategie per Object'!E25),"■","")</f>
      </c>
    </row>
    <row r="26" spans="1:20" x14ac:dyDescent="0.25">
      <c r="A26" s="28">
        <f>IF(Gebouwenlijst!B26="","",Gebouwenlijst!A26)</f>
      </c>
      <c r="B26" s="28">
        <f>IF(Gebouwenlijst!B26="","",Gebouwenlijst!B26)</f>
      </c>
      <c r="C26" s="28">
        <f>IF(Gebouwenlijst!B26="","",'Strategie per Object'!C26)</f>
      </c>
      <c r="D26" s="47">
        <f>IF(Gebouwenlijst!B26="","",'Strategie per Object'!D26)</f>
      </c>
      <c r="E26" s="47">
        <f>IF(Gebouwenlijst!B26="","",'Strategie per Object'!E26)</f>
      </c>
      <c r="F26" s="50">
        <f>IF(AND('Strategie per Object'!D26&lt;&gt;"",Gebouwenlijst!B26&lt;&gt;"",2026&gt;='Strategie per Object'!D26,2026&lt;='Strategie per Object'!E26),"■","")</f>
      </c>
      <c r="G26" s="50">
        <f>IF(AND('Strategie per Object'!D26&lt;&gt;"",Gebouwenlijst!B26&lt;&gt;"",2027&gt;='Strategie per Object'!D26,2027&lt;='Strategie per Object'!E26),"■","")</f>
      </c>
      <c r="H26" s="50">
        <f>IF(AND('Strategie per Object'!D26&lt;&gt;"",Gebouwenlijst!B26&lt;&gt;"",2028&gt;='Strategie per Object'!D26,2028&lt;='Strategie per Object'!E26),"■","")</f>
      </c>
      <c r="I26" s="50">
        <f>IF(AND('Strategie per Object'!D26&lt;&gt;"",Gebouwenlijst!B26&lt;&gt;"",2029&gt;='Strategie per Object'!D26,2029&lt;='Strategie per Object'!E26),"■","")</f>
      </c>
      <c r="J26" s="50">
        <f>IF(AND('Strategie per Object'!D26&lt;&gt;"",Gebouwenlijst!B26&lt;&gt;"",2030&gt;='Strategie per Object'!D26,2030&lt;='Strategie per Object'!E26),"■","")</f>
      </c>
      <c r="K26" s="50">
        <f>IF(AND('Strategie per Object'!D26&lt;&gt;"",Gebouwenlijst!B26&lt;&gt;"",2031&gt;='Strategie per Object'!D26,2031&lt;='Strategie per Object'!E26),"■","")</f>
      </c>
      <c r="L26" s="50">
        <f>IF(AND('Strategie per Object'!D26&lt;&gt;"",Gebouwenlijst!B26&lt;&gt;"",2032&gt;='Strategie per Object'!D26,2032&lt;='Strategie per Object'!E26),"■","")</f>
      </c>
      <c r="M26" s="50">
        <f>IF(AND('Strategie per Object'!D26&lt;&gt;"",Gebouwenlijst!B26&lt;&gt;"",2033&gt;='Strategie per Object'!D26,2033&lt;='Strategie per Object'!E26),"■","")</f>
      </c>
      <c r="N26" s="50">
        <f>IF(AND('Strategie per Object'!D26&lt;&gt;"",Gebouwenlijst!B26&lt;&gt;"",2034&gt;='Strategie per Object'!D26,2034&lt;='Strategie per Object'!E26),"■","")</f>
      </c>
      <c r="O26" s="50">
        <f>IF(AND('Strategie per Object'!D26&lt;&gt;"",Gebouwenlijst!B26&lt;&gt;"",2035&gt;='Strategie per Object'!D26,2035&lt;='Strategie per Object'!E26),"■","")</f>
      </c>
      <c r="P26" s="50">
        <f>IF(AND('Strategie per Object'!D26&lt;&gt;"",Gebouwenlijst!B26&lt;&gt;"",2036&gt;='Strategie per Object'!D26,2036&lt;='Strategie per Object'!E26),"■","")</f>
      </c>
      <c r="Q26" s="50">
        <f>IF(AND('Strategie per Object'!D26&lt;&gt;"",Gebouwenlijst!B26&lt;&gt;"",2037&gt;='Strategie per Object'!D26,2037&lt;='Strategie per Object'!E26),"■","")</f>
      </c>
      <c r="R26" s="50">
        <f>IF(AND('Strategie per Object'!D26&lt;&gt;"",Gebouwenlijst!B26&lt;&gt;"",2038&gt;='Strategie per Object'!D26,2038&lt;='Strategie per Object'!E26),"■","")</f>
      </c>
      <c r="S26" s="50">
        <f>IF(AND('Strategie per Object'!D26&lt;&gt;"",Gebouwenlijst!B26&lt;&gt;"",2039&gt;='Strategie per Object'!D26,2039&lt;='Strategie per Object'!E26),"■","")</f>
      </c>
      <c r="T26" s="50">
        <f>IF(AND('Strategie per Object'!D26&lt;&gt;"",Gebouwenlijst!B26&lt;&gt;"",2040&gt;='Strategie per Object'!D26,2040&lt;='Strategie per Object'!E26),"■","")</f>
      </c>
    </row>
    <row r="27" spans="1:20" x14ac:dyDescent="0.25">
      <c r="A27" s="28">
        <f>IF(Gebouwenlijst!B27="","",Gebouwenlijst!A27)</f>
      </c>
      <c r="B27" s="28">
        <f>IF(Gebouwenlijst!B27="","",Gebouwenlijst!B27)</f>
      </c>
      <c r="C27" s="28">
        <f>IF(Gebouwenlijst!B27="","",'Strategie per Object'!C27)</f>
      </c>
      <c r="D27" s="47">
        <f>IF(Gebouwenlijst!B27="","",'Strategie per Object'!D27)</f>
      </c>
      <c r="E27" s="47">
        <f>IF(Gebouwenlijst!B27="","",'Strategie per Object'!E27)</f>
      </c>
      <c r="F27" s="50">
        <f>IF(AND('Strategie per Object'!D27&lt;&gt;"",Gebouwenlijst!B27&lt;&gt;"",2026&gt;='Strategie per Object'!D27,2026&lt;='Strategie per Object'!E27),"■","")</f>
      </c>
      <c r="G27" s="50">
        <f>IF(AND('Strategie per Object'!D27&lt;&gt;"",Gebouwenlijst!B27&lt;&gt;"",2027&gt;='Strategie per Object'!D27,2027&lt;='Strategie per Object'!E27),"■","")</f>
      </c>
      <c r="H27" s="50">
        <f>IF(AND('Strategie per Object'!D27&lt;&gt;"",Gebouwenlijst!B27&lt;&gt;"",2028&gt;='Strategie per Object'!D27,2028&lt;='Strategie per Object'!E27),"■","")</f>
      </c>
      <c r="I27" s="50">
        <f>IF(AND('Strategie per Object'!D27&lt;&gt;"",Gebouwenlijst!B27&lt;&gt;"",2029&gt;='Strategie per Object'!D27,2029&lt;='Strategie per Object'!E27),"■","")</f>
      </c>
      <c r="J27" s="50">
        <f>IF(AND('Strategie per Object'!D27&lt;&gt;"",Gebouwenlijst!B27&lt;&gt;"",2030&gt;='Strategie per Object'!D27,2030&lt;='Strategie per Object'!E27),"■","")</f>
      </c>
      <c r="K27" s="50">
        <f>IF(AND('Strategie per Object'!D27&lt;&gt;"",Gebouwenlijst!B27&lt;&gt;"",2031&gt;='Strategie per Object'!D27,2031&lt;='Strategie per Object'!E27),"■","")</f>
      </c>
      <c r="L27" s="50">
        <f>IF(AND('Strategie per Object'!D27&lt;&gt;"",Gebouwenlijst!B27&lt;&gt;"",2032&gt;='Strategie per Object'!D27,2032&lt;='Strategie per Object'!E27),"■","")</f>
      </c>
      <c r="M27" s="50">
        <f>IF(AND('Strategie per Object'!D27&lt;&gt;"",Gebouwenlijst!B27&lt;&gt;"",2033&gt;='Strategie per Object'!D27,2033&lt;='Strategie per Object'!E27),"■","")</f>
      </c>
      <c r="N27" s="50">
        <f>IF(AND('Strategie per Object'!D27&lt;&gt;"",Gebouwenlijst!B27&lt;&gt;"",2034&gt;='Strategie per Object'!D27,2034&lt;='Strategie per Object'!E27),"■","")</f>
      </c>
      <c r="O27" s="50">
        <f>IF(AND('Strategie per Object'!D27&lt;&gt;"",Gebouwenlijst!B27&lt;&gt;"",2035&gt;='Strategie per Object'!D27,2035&lt;='Strategie per Object'!E27),"■","")</f>
      </c>
      <c r="P27" s="50">
        <f>IF(AND('Strategie per Object'!D27&lt;&gt;"",Gebouwenlijst!B27&lt;&gt;"",2036&gt;='Strategie per Object'!D27,2036&lt;='Strategie per Object'!E27),"■","")</f>
      </c>
      <c r="Q27" s="50">
        <f>IF(AND('Strategie per Object'!D27&lt;&gt;"",Gebouwenlijst!B27&lt;&gt;"",2037&gt;='Strategie per Object'!D27,2037&lt;='Strategie per Object'!E27),"■","")</f>
      </c>
      <c r="R27" s="50">
        <f>IF(AND('Strategie per Object'!D27&lt;&gt;"",Gebouwenlijst!B27&lt;&gt;"",2038&gt;='Strategie per Object'!D27,2038&lt;='Strategie per Object'!E27),"■","")</f>
      </c>
      <c r="S27" s="50">
        <f>IF(AND('Strategie per Object'!D27&lt;&gt;"",Gebouwenlijst!B27&lt;&gt;"",2039&gt;='Strategie per Object'!D27,2039&lt;='Strategie per Object'!E27),"■","")</f>
      </c>
      <c r="T27" s="50">
        <f>IF(AND('Strategie per Object'!D27&lt;&gt;"",Gebouwenlijst!B27&lt;&gt;"",2040&gt;='Strategie per Object'!D27,2040&lt;='Strategie per Object'!E27),"■","")</f>
      </c>
    </row>
    <row r="28" spans="1:20" x14ac:dyDescent="0.25">
      <c r="A28" s="28">
        <f>IF(Gebouwenlijst!B28="","",Gebouwenlijst!A28)</f>
      </c>
      <c r="B28" s="28">
        <f>IF(Gebouwenlijst!B28="","",Gebouwenlijst!B28)</f>
      </c>
      <c r="C28" s="28">
        <f>IF(Gebouwenlijst!B28="","",'Strategie per Object'!C28)</f>
      </c>
      <c r="D28" s="47">
        <f>IF(Gebouwenlijst!B28="","",'Strategie per Object'!D28)</f>
      </c>
      <c r="E28" s="47">
        <f>IF(Gebouwenlijst!B28="","",'Strategie per Object'!E28)</f>
      </c>
      <c r="F28" s="50">
        <f>IF(AND('Strategie per Object'!D28&lt;&gt;"",Gebouwenlijst!B28&lt;&gt;"",2026&gt;='Strategie per Object'!D28,2026&lt;='Strategie per Object'!E28),"■","")</f>
      </c>
      <c r="G28" s="50">
        <f>IF(AND('Strategie per Object'!D28&lt;&gt;"",Gebouwenlijst!B28&lt;&gt;"",2027&gt;='Strategie per Object'!D28,2027&lt;='Strategie per Object'!E28),"■","")</f>
      </c>
      <c r="H28" s="50">
        <f>IF(AND('Strategie per Object'!D28&lt;&gt;"",Gebouwenlijst!B28&lt;&gt;"",2028&gt;='Strategie per Object'!D28,2028&lt;='Strategie per Object'!E28),"■","")</f>
      </c>
      <c r="I28" s="50">
        <f>IF(AND('Strategie per Object'!D28&lt;&gt;"",Gebouwenlijst!B28&lt;&gt;"",2029&gt;='Strategie per Object'!D28,2029&lt;='Strategie per Object'!E28),"■","")</f>
      </c>
      <c r="J28" s="50">
        <f>IF(AND('Strategie per Object'!D28&lt;&gt;"",Gebouwenlijst!B28&lt;&gt;"",2030&gt;='Strategie per Object'!D28,2030&lt;='Strategie per Object'!E28),"■","")</f>
      </c>
      <c r="K28" s="50">
        <f>IF(AND('Strategie per Object'!D28&lt;&gt;"",Gebouwenlijst!B28&lt;&gt;"",2031&gt;='Strategie per Object'!D28,2031&lt;='Strategie per Object'!E28),"■","")</f>
      </c>
      <c r="L28" s="50">
        <f>IF(AND('Strategie per Object'!D28&lt;&gt;"",Gebouwenlijst!B28&lt;&gt;"",2032&gt;='Strategie per Object'!D28,2032&lt;='Strategie per Object'!E28),"■","")</f>
      </c>
      <c r="M28" s="50">
        <f>IF(AND('Strategie per Object'!D28&lt;&gt;"",Gebouwenlijst!B28&lt;&gt;"",2033&gt;='Strategie per Object'!D28,2033&lt;='Strategie per Object'!E28),"■","")</f>
      </c>
      <c r="N28" s="50">
        <f>IF(AND('Strategie per Object'!D28&lt;&gt;"",Gebouwenlijst!B28&lt;&gt;"",2034&gt;='Strategie per Object'!D28,2034&lt;='Strategie per Object'!E28),"■","")</f>
      </c>
      <c r="O28" s="50">
        <f>IF(AND('Strategie per Object'!D28&lt;&gt;"",Gebouwenlijst!B28&lt;&gt;"",2035&gt;='Strategie per Object'!D28,2035&lt;='Strategie per Object'!E28),"■","")</f>
      </c>
      <c r="P28" s="50">
        <f>IF(AND('Strategie per Object'!D28&lt;&gt;"",Gebouwenlijst!B28&lt;&gt;"",2036&gt;='Strategie per Object'!D28,2036&lt;='Strategie per Object'!E28),"■","")</f>
      </c>
      <c r="Q28" s="50">
        <f>IF(AND('Strategie per Object'!D28&lt;&gt;"",Gebouwenlijst!B28&lt;&gt;"",2037&gt;='Strategie per Object'!D28,2037&lt;='Strategie per Object'!E28),"■","")</f>
      </c>
      <c r="R28" s="50">
        <f>IF(AND('Strategie per Object'!D28&lt;&gt;"",Gebouwenlijst!B28&lt;&gt;"",2038&gt;='Strategie per Object'!D28,2038&lt;='Strategie per Object'!E28),"■","")</f>
      </c>
      <c r="S28" s="50">
        <f>IF(AND('Strategie per Object'!D28&lt;&gt;"",Gebouwenlijst!B28&lt;&gt;"",2039&gt;='Strategie per Object'!D28,2039&lt;='Strategie per Object'!E28),"■","")</f>
      </c>
      <c r="T28" s="50">
        <f>IF(AND('Strategie per Object'!D28&lt;&gt;"",Gebouwenlijst!B28&lt;&gt;"",2040&gt;='Strategie per Object'!D28,2040&lt;='Strategie per Object'!E28),"■","")</f>
      </c>
    </row>
    <row r="29" spans="1:20" x14ac:dyDescent="0.25">
      <c r="A29" s="28">
        <f>IF(Gebouwenlijst!B29="","",Gebouwenlijst!A29)</f>
      </c>
      <c r="B29" s="28">
        <f>IF(Gebouwenlijst!B29="","",Gebouwenlijst!B29)</f>
      </c>
      <c r="C29" s="28">
        <f>IF(Gebouwenlijst!B29="","",'Strategie per Object'!C29)</f>
      </c>
      <c r="D29" s="47">
        <f>IF(Gebouwenlijst!B29="","",'Strategie per Object'!D29)</f>
      </c>
      <c r="E29" s="47">
        <f>IF(Gebouwenlijst!B29="","",'Strategie per Object'!E29)</f>
      </c>
      <c r="F29" s="50">
        <f>IF(AND('Strategie per Object'!D29&lt;&gt;"",Gebouwenlijst!B29&lt;&gt;"",2026&gt;='Strategie per Object'!D29,2026&lt;='Strategie per Object'!E29),"■","")</f>
      </c>
      <c r="G29" s="50">
        <f>IF(AND('Strategie per Object'!D29&lt;&gt;"",Gebouwenlijst!B29&lt;&gt;"",2027&gt;='Strategie per Object'!D29,2027&lt;='Strategie per Object'!E29),"■","")</f>
      </c>
      <c r="H29" s="50">
        <f>IF(AND('Strategie per Object'!D29&lt;&gt;"",Gebouwenlijst!B29&lt;&gt;"",2028&gt;='Strategie per Object'!D29,2028&lt;='Strategie per Object'!E29),"■","")</f>
      </c>
      <c r="I29" s="50">
        <f>IF(AND('Strategie per Object'!D29&lt;&gt;"",Gebouwenlijst!B29&lt;&gt;"",2029&gt;='Strategie per Object'!D29,2029&lt;='Strategie per Object'!E29),"■","")</f>
      </c>
      <c r="J29" s="50">
        <f>IF(AND('Strategie per Object'!D29&lt;&gt;"",Gebouwenlijst!B29&lt;&gt;"",2030&gt;='Strategie per Object'!D29,2030&lt;='Strategie per Object'!E29),"■","")</f>
      </c>
      <c r="K29" s="50">
        <f>IF(AND('Strategie per Object'!D29&lt;&gt;"",Gebouwenlijst!B29&lt;&gt;"",2031&gt;='Strategie per Object'!D29,2031&lt;='Strategie per Object'!E29),"■","")</f>
      </c>
      <c r="L29" s="50">
        <f>IF(AND('Strategie per Object'!D29&lt;&gt;"",Gebouwenlijst!B29&lt;&gt;"",2032&gt;='Strategie per Object'!D29,2032&lt;='Strategie per Object'!E29),"■","")</f>
      </c>
      <c r="M29" s="50">
        <f>IF(AND('Strategie per Object'!D29&lt;&gt;"",Gebouwenlijst!B29&lt;&gt;"",2033&gt;='Strategie per Object'!D29,2033&lt;='Strategie per Object'!E29),"■","")</f>
      </c>
      <c r="N29" s="50">
        <f>IF(AND('Strategie per Object'!D29&lt;&gt;"",Gebouwenlijst!B29&lt;&gt;"",2034&gt;='Strategie per Object'!D29,2034&lt;='Strategie per Object'!E29),"■","")</f>
      </c>
      <c r="O29" s="50">
        <f>IF(AND('Strategie per Object'!D29&lt;&gt;"",Gebouwenlijst!B29&lt;&gt;"",2035&gt;='Strategie per Object'!D29,2035&lt;='Strategie per Object'!E29),"■","")</f>
      </c>
      <c r="P29" s="50">
        <f>IF(AND('Strategie per Object'!D29&lt;&gt;"",Gebouwenlijst!B29&lt;&gt;"",2036&gt;='Strategie per Object'!D29,2036&lt;='Strategie per Object'!E29),"■","")</f>
      </c>
      <c r="Q29" s="50">
        <f>IF(AND('Strategie per Object'!D29&lt;&gt;"",Gebouwenlijst!B29&lt;&gt;"",2037&gt;='Strategie per Object'!D29,2037&lt;='Strategie per Object'!E29),"■","")</f>
      </c>
      <c r="R29" s="50">
        <f>IF(AND('Strategie per Object'!D29&lt;&gt;"",Gebouwenlijst!B29&lt;&gt;"",2038&gt;='Strategie per Object'!D29,2038&lt;='Strategie per Object'!E29),"■","")</f>
      </c>
      <c r="S29" s="50">
        <f>IF(AND('Strategie per Object'!D29&lt;&gt;"",Gebouwenlijst!B29&lt;&gt;"",2039&gt;='Strategie per Object'!D29,2039&lt;='Strategie per Object'!E29),"■","")</f>
      </c>
      <c r="T29" s="50">
        <f>IF(AND('Strategie per Object'!D29&lt;&gt;"",Gebouwenlijst!B29&lt;&gt;"",2040&gt;='Strategie per Object'!D29,2040&lt;='Strategie per Object'!E29),"■","")</f>
      </c>
    </row>
    <row r="30" spans="1:20" x14ac:dyDescent="0.25">
      <c r="A30" s="28">
        <f>IF(Gebouwenlijst!B30="","",Gebouwenlijst!A30)</f>
      </c>
      <c r="B30" s="28">
        <f>IF(Gebouwenlijst!B30="","",Gebouwenlijst!B30)</f>
      </c>
      <c r="C30" s="28">
        <f>IF(Gebouwenlijst!B30="","",'Strategie per Object'!C30)</f>
      </c>
      <c r="D30" s="47">
        <f>IF(Gebouwenlijst!B30="","",'Strategie per Object'!D30)</f>
      </c>
      <c r="E30" s="47">
        <f>IF(Gebouwenlijst!B30="","",'Strategie per Object'!E30)</f>
      </c>
      <c r="F30" s="50">
        <f>IF(AND('Strategie per Object'!D30&lt;&gt;"",Gebouwenlijst!B30&lt;&gt;"",2026&gt;='Strategie per Object'!D30,2026&lt;='Strategie per Object'!E30),"■","")</f>
      </c>
      <c r="G30" s="50">
        <f>IF(AND('Strategie per Object'!D30&lt;&gt;"",Gebouwenlijst!B30&lt;&gt;"",2027&gt;='Strategie per Object'!D30,2027&lt;='Strategie per Object'!E30),"■","")</f>
      </c>
      <c r="H30" s="50">
        <f>IF(AND('Strategie per Object'!D30&lt;&gt;"",Gebouwenlijst!B30&lt;&gt;"",2028&gt;='Strategie per Object'!D30,2028&lt;='Strategie per Object'!E30),"■","")</f>
      </c>
      <c r="I30" s="50">
        <f>IF(AND('Strategie per Object'!D30&lt;&gt;"",Gebouwenlijst!B30&lt;&gt;"",2029&gt;='Strategie per Object'!D30,2029&lt;='Strategie per Object'!E30),"■","")</f>
      </c>
      <c r="J30" s="50">
        <f>IF(AND('Strategie per Object'!D30&lt;&gt;"",Gebouwenlijst!B30&lt;&gt;"",2030&gt;='Strategie per Object'!D30,2030&lt;='Strategie per Object'!E30),"■","")</f>
      </c>
      <c r="K30" s="50">
        <f>IF(AND('Strategie per Object'!D30&lt;&gt;"",Gebouwenlijst!B30&lt;&gt;"",2031&gt;='Strategie per Object'!D30,2031&lt;='Strategie per Object'!E30),"■","")</f>
      </c>
      <c r="L30" s="50">
        <f>IF(AND('Strategie per Object'!D30&lt;&gt;"",Gebouwenlijst!B30&lt;&gt;"",2032&gt;='Strategie per Object'!D30,2032&lt;='Strategie per Object'!E30),"■","")</f>
      </c>
      <c r="M30" s="50">
        <f>IF(AND('Strategie per Object'!D30&lt;&gt;"",Gebouwenlijst!B30&lt;&gt;"",2033&gt;='Strategie per Object'!D30,2033&lt;='Strategie per Object'!E30),"■","")</f>
      </c>
      <c r="N30" s="50">
        <f>IF(AND('Strategie per Object'!D30&lt;&gt;"",Gebouwenlijst!B30&lt;&gt;"",2034&gt;='Strategie per Object'!D30,2034&lt;='Strategie per Object'!E30),"■","")</f>
      </c>
      <c r="O30" s="50">
        <f>IF(AND('Strategie per Object'!D30&lt;&gt;"",Gebouwenlijst!B30&lt;&gt;"",2035&gt;='Strategie per Object'!D30,2035&lt;='Strategie per Object'!E30),"■","")</f>
      </c>
      <c r="P30" s="50">
        <f>IF(AND('Strategie per Object'!D30&lt;&gt;"",Gebouwenlijst!B30&lt;&gt;"",2036&gt;='Strategie per Object'!D30,2036&lt;='Strategie per Object'!E30),"■","")</f>
      </c>
      <c r="Q30" s="50">
        <f>IF(AND('Strategie per Object'!D30&lt;&gt;"",Gebouwenlijst!B30&lt;&gt;"",2037&gt;='Strategie per Object'!D30,2037&lt;='Strategie per Object'!E30),"■","")</f>
      </c>
      <c r="R30" s="50">
        <f>IF(AND('Strategie per Object'!D30&lt;&gt;"",Gebouwenlijst!B30&lt;&gt;"",2038&gt;='Strategie per Object'!D30,2038&lt;='Strategie per Object'!E30),"■","")</f>
      </c>
      <c r="S30" s="50">
        <f>IF(AND('Strategie per Object'!D30&lt;&gt;"",Gebouwenlijst!B30&lt;&gt;"",2039&gt;='Strategie per Object'!D30,2039&lt;='Strategie per Object'!E30),"■","")</f>
      </c>
      <c r="T30" s="50">
        <f>IF(AND('Strategie per Object'!D30&lt;&gt;"",Gebouwenlijst!B30&lt;&gt;"",2040&gt;='Strategie per Object'!D30,2040&lt;='Strategie per Object'!E30),"■","")</f>
      </c>
    </row>
    <row r="31" spans="1:20" x14ac:dyDescent="0.25">
      <c r="A31" s="28">
        <f>IF(Gebouwenlijst!B31="","",Gebouwenlijst!A31)</f>
      </c>
      <c r="B31" s="28">
        <f>IF(Gebouwenlijst!B31="","",Gebouwenlijst!B31)</f>
      </c>
      <c r="C31" s="28">
        <f>IF(Gebouwenlijst!B31="","",'Strategie per Object'!C31)</f>
      </c>
      <c r="D31" s="47">
        <f>IF(Gebouwenlijst!B31="","",'Strategie per Object'!D31)</f>
      </c>
      <c r="E31" s="47">
        <f>IF(Gebouwenlijst!B31="","",'Strategie per Object'!E31)</f>
      </c>
      <c r="F31" s="50">
        <f>IF(AND('Strategie per Object'!D31&lt;&gt;"",Gebouwenlijst!B31&lt;&gt;"",2026&gt;='Strategie per Object'!D31,2026&lt;='Strategie per Object'!E31),"■","")</f>
      </c>
      <c r="G31" s="50">
        <f>IF(AND('Strategie per Object'!D31&lt;&gt;"",Gebouwenlijst!B31&lt;&gt;"",2027&gt;='Strategie per Object'!D31,2027&lt;='Strategie per Object'!E31),"■","")</f>
      </c>
      <c r="H31" s="50">
        <f>IF(AND('Strategie per Object'!D31&lt;&gt;"",Gebouwenlijst!B31&lt;&gt;"",2028&gt;='Strategie per Object'!D31,2028&lt;='Strategie per Object'!E31),"■","")</f>
      </c>
      <c r="I31" s="50">
        <f>IF(AND('Strategie per Object'!D31&lt;&gt;"",Gebouwenlijst!B31&lt;&gt;"",2029&gt;='Strategie per Object'!D31,2029&lt;='Strategie per Object'!E31),"■","")</f>
      </c>
      <c r="J31" s="50">
        <f>IF(AND('Strategie per Object'!D31&lt;&gt;"",Gebouwenlijst!B31&lt;&gt;"",2030&gt;='Strategie per Object'!D31,2030&lt;='Strategie per Object'!E31),"■","")</f>
      </c>
      <c r="K31" s="50">
        <f>IF(AND('Strategie per Object'!D31&lt;&gt;"",Gebouwenlijst!B31&lt;&gt;"",2031&gt;='Strategie per Object'!D31,2031&lt;='Strategie per Object'!E31),"■","")</f>
      </c>
      <c r="L31" s="50">
        <f>IF(AND('Strategie per Object'!D31&lt;&gt;"",Gebouwenlijst!B31&lt;&gt;"",2032&gt;='Strategie per Object'!D31,2032&lt;='Strategie per Object'!E31),"■","")</f>
      </c>
      <c r="M31" s="50">
        <f>IF(AND('Strategie per Object'!D31&lt;&gt;"",Gebouwenlijst!B31&lt;&gt;"",2033&gt;='Strategie per Object'!D31,2033&lt;='Strategie per Object'!E31),"■","")</f>
      </c>
      <c r="N31" s="50">
        <f>IF(AND('Strategie per Object'!D31&lt;&gt;"",Gebouwenlijst!B31&lt;&gt;"",2034&gt;='Strategie per Object'!D31,2034&lt;='Strategie per Object'!E31),"■","")</f>
      </c>
      <c r="O31" s="50">
        <f>IF(AND('Strategie per Object'!D31&lt;&gt;"",Gebouwenlijst!B31&lt;&gt;"",2035&gt;='Strategie per Object'!D31,2035&lt;='Strategie per Object'!E31),"■","")</f>
      </c>
      <c r="P31" s="50">
        <f>IF(AND('Strategie per Object'!D31&lt;&gt;"",Gebouwenlijst!B31&lt;&gt;"",2036&gt;='Strategie per Object'!D31,2036&lt;='Strategie per Object'!E31),"■","")</f>
      </c>
      <c r="Q31" s="50">
        <f>IF(AND('Strategie per Object'!D31&lt;&gt;"",Gebouwenlijst!B31&lt;&gt;"",2037&gt;='Strategie per Object'!D31,2037&lt;='Strategie per Object'!E31),"■","")</f>
      </c>
      <c r="R31" s="50">
        <f>IF(AND('Strategie per Object'!D31&lt;&gt;"",Gebouwenlijst!B31&lt;&gt;"",2038&gt;='Strategie per Object'!D31,2038&lt;='Strategie per Object'!E31),"■","")</f>
      </c>
      <c r="S31" s="50">
        <f>IF(AND('Strategie per Object'!D31&lt;&gt;"",Gebouwenlijst!B31&lt;&gt;"",2039&gt;='Strategie per Object'!D31,2039&lt;='Strategie per Object'!E31),"■","")</f>
      </c>
      <c r="T31" s="50">
        <f>IF(AND('Strategie per Object'!D31&lt;&gt;"",Gebouwenlijst!B31&lt;&gt;"",2040&gt;='Strategie per Object'!D31,2040&lt;='Strategie per Object'!E31),"■","")</f>
      </c>
    </row>
    <row r="32" spans="1:20" x14ac:dyDescent="0.25">
      <c r="A32" s="28">
        <f>IF(Gebouwenlijst!B32="","",Gebouwenlijst!A32)</f>
      </c>
      <c r="B32" s="28">
        <f>IF(Gebouwenlijst!B32="","",Gebouwenlijst!B32)</f>
      </c>
      <c r="C32" s="28">
        <f>IF(Gebouwenlijst!B32="","",'Strategie per Object'!C32)</f>
      </c>
      <c r="D32" s="47">
        <f>IF(Gebouwenlijst!B32="","",'Strategie per Object'!D32)</f>
      </c>
      <c r="E32" s="47">
        <f>IF(Gebouwenlijst!B32="","",'Strategie per Object'!E32)</f>
      </c>
      <c r="F32" s="50">
        <f>IF(AND('Strategie per Object'!D32&lt;&gt;"",Gebouwenlijst!B32&lt;&gt;"",2026&gt;='Strategie per Object'!D32,2026&lt;='Strategie per Object'!E32),"■","")</f>
      </c>
      <c r="G32" s="50">
        <f>IF(AND('Strategie per Object'!D32&lt;&gt;"",Gebouwenlijst!B32&lt;&gt;"",2027&gt;='Strategie per Object'!D32,2027&lt;='Strategie per Object'!E32),"■","")</f>
      </c>
      <c r="H32" s="50">
        <f>IF(AND('Strategie per Object'!D32&lt;&gt;"",Gebouwenlijst!B32&lt;&gt;"",2028&gt;='Strategie per Object'!D32,2028&lt;='Strategie per Object'!E32),"■","")</f>
      </c>
      <c r="I32" s="50">
        <f>IF(AND('Strategie per Object'!D32&lt;&gt;"",Gebouwenlijst!B32&lt;&gt;"",2029&gt;='Strategie per Object'!D32,2029&lt;='Strategie per Object'!E32),"■","")</f>
      </c>
      <c r="J32" s="50">
        <f>IF(AND('Strategie per Object'!D32&lt;&gt;"",Gebouwenlijst!B32&lt;&gt;"",2030&gt;='Strategie per Object'!D32,2030&lt;='Strategie per Object'!E32),"■","")</f>
      </c>
      <c r="K32" s="50">
        <f>IF(AND('Strategie per Object'!D32&lt;&gt;"",Gebouwenlijst!B32&lt;&gt;"",2031&gt;='Strategie per Object'!D32,2031&lt;='Strategie per Object'!E32),"■","")</f>
      </c>
      <c r="L32" s="50">
        <f>IF(AND('Strategie per Object'!D32&lt;&gt;"",Gebouwenlijst!B32&lt;&gt;"",2032&gt;='Strategie per Object'!D32,2032&lt;='Strategie per Object'!E32),"■","")</f>
      </c>
      <c r="M32" s="50">
        <f>IF(AND('Strategie per Object'!D32&lt;&gt;"",Gebouwenlijst!B32&lt;&gt;"",2033&gt;='Strategie per Object'!D32,2033&lt;='Strategie per Object'!E32),"■","")</f>
      </c>
      <c r="N32" s="50">
        <f>IF(AND('Strategie per Object'!D32&lt;&gt;"",Gebouwenlijst!B32&lt;&gt;"",2034&gt;='Strategie per Object'!D32,2034&lt;='Strategie per Object'!E32),"■","")</f>
      </c>
      <c r="O32" s="50">
        <f>IF(AND('Strategie per Object'!D32&lt;&gt;"",Gebouwenlijst!B32&lt;&gt;"",2035&gt;='Strategie per Object'!D32,2035&lt;='Strategie per Object'!E32),"■","")</f>
      </c>
      <c r="P32" s="50">
        <f>IF(AND('Strategie per Object'!D32&lt;&gt;"",Gebouwenlijst!B32&lt;&gt;"",2036&gt;='Strategie per Object'!D32,2036&lt;='Strategie per Object'!E32),"■","")</f>
      </c>
      <c r="Q32" s="50">
        <f>IF(AND('Strategie per Object'!D32&lt;&gt;"",Gebouwenlijst!B32&lt;&gt;"",2037&gt;='Strategie per Object'!D32,2037&lt;='Strategie per Object'!E32),"■","")</f>
      </c>
      <c r="R32" s="50">
        <f>IF(AND('Strategie per Object'!D32&lt;&gt;"",Gebouwenlijst!B32&lt;&gt;"",2038&gt;='Strategie per Object'!D32,2038&lt;='Strategie per Object'!E32),"■","")</f>
      </c>
      <c r="S32" s="50">
        <f>IF(AND('Strategie per Object'!D32&lt;&gt;"",Gebouwenlijst!B32&lt;&gt;"",2039&gt;='Strategie per Object'!D32,2039&lt;='Strategie per Object'!E32),"■","")</f>
      </c>
      <c r="T32" s="50">
        <f>IF(AND('Strategie per Object'!D32&lt;&gt;"",Gebouwenlijst!B32&lt;&gt;"",2040&gt;='Strategie per Object'!D32,2040&lt;='Strategie per Object'!E32),"■","")</f>
      </c>
    </row>
    <row r="33" spans="1:20" x14ac:dyDescent="0.25">
      <c r="A33" s="28">
        <f>IF(Gebouwenlijst!B33="","",Gebouwenlijst!A33)</f>
      </c>
      <c r="B33" s="28">
        <f>IF(Gebouwenlijst!B33="","",Gebouwenlijst!B33)</f>
      </c>
      <c r="C33" s="28">
        <f>IF(Gebouwenlijst!B33="","",'Strategie per Object'!C33)</f>
      </c>
      <c r="D33" s="47">
        <f>IF(Gebouwenlijst!B33="","",'Strategie per Object'!D33)</f>
      </c>
      <c r="E33" s="47">
        <f>IF(Gebouwenlijst!B33="","",'Strategie per Object'!E33)</f>
      </c>
      <c r="F33" s="50">
        <f>IF(AND('Strategie per Object'!D33&lt;&gt;"",Gebouwenlijst!B33&lt;&gt;"",2026&gt;='Strategie per Object'!D33,2026&lt;='Strategie per Object'!E33),"■","")</f>
      </c>
      <c r="G33" s="50">
        <f>IF(AND('Strategie per Object'!D33&lt;&gt;"",Gebouwenlijst!B33&lt;&gt;"",2027&gt;='Strategie per Object'!D33,2027&lt;='Strategie per Object'!E33),"■","")</f>
      </c>
      <c r="H33" s="50">
        <f>IF(AND('Strategie per Object'!D33&lt;&gt;"",Gebouwenlijst!B33&lt;&gt;"",2028&gt;='Strategie per Object'!D33,2028&lt;='Strategie per Object'!E33),"■","")</f>
      </c>
      <c r="I33" s="50">
        <f>IF(AND('Strategie per Object'!D33&lt;&gt;"",Gebouwenlijst!B33&lt;&gt;"",2029&gt;='Strategie per Object'!D33,2029&lt;='Strategie per Object'!E33),"■","")</f>
      </c>
      <c r="J33" s="50">
        <f>IF(AND('Strategie per Object'!D33&lt;&gt;"",Gebouwenlijst!B33&lt;&gt;"",2030&gt;='Strategie per Object'!D33,2030&lt;='Strategie per Object'!E33),"■","")</f>
      </c>
      <c r="K33" s="50">
        <f>IF(AND('Strategie per Object'!D33&lt;&gt;"",Gebouwenlijst!B33&lt;&gt;"",2031&gt;='Strategie per Object'!D33,2031&lt;='Strategie per Object'!E33),"■","")</f>
      </c>
      <c r="L33" s="50">
        <f>IF(AND('Strategie per Object'!D33&lt;&gt;"",Gebouwenlijst!B33&lt;&gt;"",2032&gt;='Strategie per Object'!D33,2032&lt;='Strategie per Object'!E33),"■","")</f>
      </c>
      <c r="M33" s="50">
        <f>IF(AND('Strategie per Object'!D33&lt;&gt;"",Gebouwenlijst!B33&lt;&gt;"",2033&gt;='Strategie per Object'!D33,2033&lt;='Strategie per Object'!E33),"■","")</f>
      </c>
      <c r="N33" s="50">
        <f>IF(AND('Strategie per Object'!D33&lt;&gt;"",Gebouwenlijst!B33&lt;&gt;"",2034&gt;='Strategie per Object'!D33,2034&lt;='Strategie per Object'!E33),"■","")</f>
      </c>
      <c r="O33" s="50">
        <f>IF(AND('Strategie per Object'!D33&lt;&gt;"",Gebouwenlijst!B33&lt;&gt;"",2035&gt;='Strategie per Object'!D33,2035&lt;='Strategie per Object'!E33),"■","")</f>
      </c>
      <c r="P33" s="50">
        <f>IF(AND('Strategie per Object'!D33&lt;&gt;"",Gebouwenlijst!B33&lt;&gt;"",2036&gt;='Strategie per Object'!D33,2036&lt;='Strategie per Object'!E33),"■","")</f>
      </c>
      <c r="Q33" s="50">
        <f>IF(AND('Strategie per Object'!D33&lt;&gt;"",Gebouwenlijst!B33&lt;&gt;"",2037&gt;='Strategie per Object'!D33,2037&lt;='Strategie per Object'!E33),"■","")</f>
      </c>
      <c r="R33" s="50">
        <f>IF(AND('Strategie per Object'!D33&lt;&gt;"",Gebouwenlijst!B33&lt;&gt;"",2038&gt;='Strategie per Object'!D33,2038&lt;='Strategie per Object'!E33),"■","")</f>
      </c>
      <c r="S33" s="50">
        <f>IF(AND('Strategie per Object'!D33&lt;&gt;"",Gebouwenlijst!B33&lt;&gt;"",2039&gt;='Strategie per Object'!D33,2039&lt;='Strategie per Object'!E33),"■","")</f>
      </c>
      <c r="T33" s="50">
        <f>IF(AND('Strategie per Object'!D33&lt;&gt;"",Gebouwenlijst!B33&lt;&gt;"",2040&gt;='Strategie per Object'!D33,2040&lt;='Strategie per Object'!E33),"■","")</f>
      </c>
    </row>
    <row r="34" spans="1:20" x14ac:dyDescent="0.25">
      <c r="A34" s="28">
        <f>IF(Gebouwenlijst!B34="","",Gebouwenlijst!A34)</f>
      </c>
      <c r="B34" s="28">
        <f>IF(Gebouwenlijst!B34="","",Gebouwenlijst!B34)</f>
      </c>
      <c r="C34" s="28">
        <f>IF(Gebouwenlijst!B34="","",'Strategie per Object'!C34)</f>
      </c>
      <c r="D34" s="47">
        <f>IF(Gebouwenlijst!B34="","",'Strategie per Object'!D34)</f>
      </c>
      <c r="E34" s="47">
        <f>IF(Gebouwenlijst!B34="","",'Strategie per Object'!E34)</f>
      </c>
      <c r="F34" s="50">
        <f>IF(AND('Strategie per Object'!D34&lt;&gt;"",Gebouwenlijst!B34&lt;&gt;"",2026&gt;='Strategie per Object'!D34,2026&lt;='Strategie per Object'!E34),"■","")</f>
      </c>
      <c r="G34" s="50">
        <f>IF(AND('Strategie per Object'!D34&lt;&gt;"",Gebouwenlijst!B34&lt;&gt;"",2027&gt;='Strategie per Object'!D34,2027&lt;='Strategie per Object'!E34),"■","")</f>
      </c>
      <c r="H34" s="50">
        <f>IF(AND('Strategie per Object'!D34&lt;&gt;"",Gebouwenlijst!B34&lt;&gt;"",2028&gt;='Strategie per Object'!D34,2028&lt;='Strategie per Object'!E34),"■","")</f>
      </c>
      <c r="I34" s="50">
        <f>IF(AND('Strategie per Object'!D34&lt;&gt;"",Gebouwenlijst!B34&lt;&gt;"",2029&gt;='Strategie per Object'!D34,2029&lt;='Strategie per Object'!E34),"■","")</f>
      </c>
      <c r="J34" s="50">
        <f>IF(AND('Strategie per Object'!D34&lt;&gt;"",Gebouwenlijst!B34&lt;&gt;"",2030&gt;='Strategie per Object'!D34,2030&lt;='Strategie per Object'!E34),"■","")</f>
      </c>
      <c r="K34" s="50">
        <f>IF(AND('Strategie per Object'!D34&lt;&gt;"",Gebouwenlijst!B34&lt;&gt;"",2031&gt;='Strategie per Object'!D34,2031&lt;='Strategie per Object'!E34),"■","")</f>
      </c>
      <c r="L34" s="50">
        <f>IF(AND('Strategie per Object'!D34&lt;&gt;"",Gebouwenlijst!B34&lt;&gt;"",2032&gt;='Strategie per Object'!D34,2032&lt;='Strategie per Object'!E34),"■","")</f>
      </c>
      <c r="M34" s="50">
        <f>IF(AND('Strategie per Object'!D34&lt;&gt;"",Gebouwenlijst!B34&lt;&gt;"",2033&gt;='Strategie per Object'!D34,2033&lt;='Strategie per Object'!E34),"■","")</f>
      </c>
      <c r="N34" s="50">
        <f>IF(AND('Strategie per Object'!D34&lt;&gt;"",Gebouwenlijst!B34&lt;&gt;"",2034&gt;='Strategie per Object'!D34,2034&lt;='Strategie per Object'!E34),"■","")</f>
      </c>
      <c r="O34" s="50">
        <f>IF(AND('Strategie per Object'!D34&lt;&gt;"",Gebouwenlijst!B34&lt;&gt;"",2035&gt;='Strategie per Object'!D34,2035&lt;='Strategie per Object'!E34),"■","")</f>
      </c>
      <c r="P34" s="50">
        <f>IF(AND('Strategie per Object'!D34&lt;&gt;"",Gebouwenlijst!B34&lt;&gt;"",2036&gt;='Strategie per Object'!D34,2036&lt;='Strategie per Object'!E34),"■","")</f>
      </c>
      <c r="Q34" s="50">
        <f>IF(AND('Strategie per Object'!D34&lt;&gt;"",Gebouwenlijst!B34&lt;&gt;"",2037&gt;='Strategie per Object'!D34,2037&lt;='Strategie per Object'!E34),"■","")</f>
      </c>
      <c r="R34" s="50">
        <f>IF(AND('Strategie per Object'!D34&lt;&gt;"",Gebouwenlijst!B34&lt;&gt;"",2038&gt;='Strategie per Object'!D34,2038&lt;='Strategie per Object'!E34),"■","")</f>
      </c>
      <c r="S34" s="50">
        <f>IF(AND('Strategie per Object'!D34&lt;&gt;"",Gebouwenlijst!B34&lt;&gt;"",2039&gt;='Strategie per Object'!D34,2039&lt;='Strategie per Object'!E34),"■","")</f>
      </c>
      <c r="T34" s="50">
        <f>IF(AND('Strategie per Object'!D34&lt;&gt;"",Gebouwenlijst!B34&lt;&gt;"",2040&gt;='Strategie per Object'!D34,2040&lt;='Strategie per Object'!E34),"■","")</f>
      </c>
    </row>
    <row r="35" spans="1:20" x14ac:dyDescent="0.25">
      <c r="A35" s="28">
        <f>IF(Gebouwenlijst!B35="","",Gebouwenlijst!A35)</f>
      </c>
      <c r="B35" s="28">
        <f>IF(Gebouwenlijst!B35="","",Gebouwenlijst!B35)</f>
      </c>
      <c r="C35" s="28">
        <f>IF(Gebouwenlijst!B35="","",'Strategie per Object'!C35)</f>
      </c>
      <c r="D35" s="47">
        <f>IF(Gebouwenlijst!B35="","",'Strategie per Object'!D35)</f>
      </c>
      <c r="E35" s="47">
        <f>IF(Gebouwenlijst!B35="","",'Strategie per Object'!E35)</f>
      </c>
      <c r="F35" s="50">
        <f>IF(AND('Strategie per Object'!D35&lt;&gt;"",Gebouwenlijst!B35&lt;&gt;"",2026&gt;='Strategie per Object'!D35,2026&lt;='Strategie per Object'!E35),"■","")</f>
      </c>
      <c r="G35" s="50">
        <f>IF(AND('Strategie per Object'!D35&lt;&gt;"",Gebouwenlijst!B35&lt;&gt;"",2027&gt;='Strategie per Object'!D35,2027&lt;='Strategie per Object'!E35),"■","")</f>
      </c>
      <c r="H35" s="50">
        <f>IF(AND('Strategie per Object'!D35&lt;&gt;"",Gebouwenlijst!B35&lt;&gt;"",2028&gt;='Strategie per Object'!D35,2028&lt;='Strategie per Object'!E35),"■","")</f>
      </c>
      <c r="I35" s="50">
        <f>IF(AND('Strategie per Object'!D35&lt;&gt;"",Gebouwenlijst!B35&lt;&gt;"",2029&gt;='Strategie per Object'!D35,2029&lt;='Strategie per Object'!E35),"■","")</f>
      </c>
      <c r="J35" s="50">
        <f>IF(AND('Strategie per Object'!D35&lt;&gt;"",Gebouwenlijst!B35&lt;&gt;"",2030&gt;='Strategie per Object'!D35,2030&lt;='Strategie per Object'!E35),"■","")</f>
      </c>
      <c r="K35" s="50">
        <f>IF(AND('Strategie per Object'!D35&lt;&gt;"",Gebouwenlijst!B35&lt;&gt;"",2031&gt;='Strategie per Object'!D35,2031&lt;='Strategie per Object'!E35),"■","")</f>
      </c>
      <c r="L35" s="50">
        <f>IF(AND('Strategie per Object'!D35&lt;&gt;"",Gebouwenlijst!B35&lt;&gt;"",2032&gt;='Strategie per Object'!D35,2032&lt;='Strategie per Object'!E35),"■","")</f>
      </c>
      <c r="M35" s="50">
        <f>IF(AND('Strategie per Object'!D35&lt;&gt;"",Gebouwenlijst!B35&lt;&gt;"",2033&gt;='Strategie per Object'!D35,2033&lt;='Strategie per Object'!E35),"■","")</f>
      </c>
      <c r="N35" s="50">
        <f>IF(AND('Strategie per Object'!D35&lt;&gt;"",Gebouwenlijst!B35&lt;&gt;"",2034&gt;='Strategie per Object'!D35,2034&lt;='Strategie per Object'!E35),"■","")</f>
      </c>
      <c r="O35" s="50">
        <f>IF(AND('Strategie per Object'!D35&lt;&gt;"",Gebouwenlijst!B35&lt;&gt;"",2035&gt;='Strategie per Object'!D35,2035&lt;='Strategie per Object'!E35),"■","")</f>
      </c>
      <c r="P35" s="50">
        <f>IF(AND('Strategie per Object'!D35&lt;&gt;"",Gebouwenlijst!B35&lt;&gt;"",2036&gt;='Strategie per Object'!D35,2036&lt;='Strategie per Object'!E35),"■","")</f>
      </c>
      <c r="Q35" s="50">
        <f>IF(AND('Strategie per Object'!D35&lt;&gt;"",Gebouwenlijst!B35&lt;&gt;"",2037&gt;='Strategie per Object'!D35,2037&lt;='Strategie per Object'!E35),"■","")</f>
      </c>
      <c r="R35" s="50">
        <f>IF(AND('Strategie per Object'!D35&lt;&gt;"",Gebouwenlijst!B35&lt;&gt;"",2038&gt;='Strategie per Object'!D35,2038&lt;='Strategie per Object'!E35),"■","")</f>
      </c>
      <c r="S35" s="50">
        <f>IF(AND('Strategie per Object'!D35&lt;&gt;"",Gebouwenlijst!B35&lt;&gt;"",2039&gt;='Strategie per Object'!D35,2039&lt;='Strategie per Object'!E35),"■","")</f>
      </c>
      <c r="T35" s="50">
        <f>IF(AND('Strategie per Object'!D35&lt;&gt;"",Gebouwenlijst!B35&lt;&gt;"",2040&gt;='Strategie per Object'!D35,2040&lt;='Strategie per Object'!E35),"■","")</f>
      </c>
    </row>
    <row r="36" spans="1:20" x14ac:dyDescent="0.25">
      <c r="A36" s="28">
        <f>IF(Gebouwenlijst!B36="","",Gebouwenlijst!A36)</f>
      </c>
      <c r="B36" s="28">
        <f>IF(Gebouwenlijst!B36="","",Gebouwenlijst!B36)</f>
      </c>
      <c r="C36" s="28">
        <f>IF(Gebouwenlijst!B36="","",'Strategie per Object'!C36)</f>
      </c>
      <c r="D36" s="47">
        <f>IF(Gebouwenlijst!B36="","",'Strategie per Object'!D36)</f>
      </c>
      <c r="E36" s="47">
        <f>IF(Gebouwenlijst!B36="","",'Strategie per Object'!E36)</f>
      </c>
      <c r="F36" s="50">
        <f>IF(AND('Strategie per Object'!D36&lt;&gt;"",Gebouwenlijst!B36&lt;&gt;"",2026&gt;='Strategie per Object'!D36,2026&lt;='Strategie per Object'!E36),"■","")</f>
      </c>
      <c r="G36" s="50">
        <f>IF(AND('Strategie per Object'!D36&lt;&gt;"",Gebouwenlijst!B36&lt;&gt;"",2027&gt;='Strategie per Object'!D36,2027&lt;='Strategie per Object'!E36),"■","")</f>
      </c>
      <c r="H36" s="50">
        <f>IF(AND('Strategie per Object'!D36&lt;&gt;"",Gebouwenlijst!B36&lt;&gt;"",2028&gt;='Strategie per Object'!D36,2028&lt;='Strategie per Object'!E36),"■","")</f>
      </c>
      <c r="I36" s="50">
        <f>IF(AND('Strategie per Object'!D36&lt;&gt;"",Gebouwenlijst!B36&lt;&gt;"",2029&gt;='Strategie per Object'!D36,2029&lt;='Strategie per Object'!E36),"■","")</f>
      </c>
      <c r="J36" s="50">
        <f>IF(AND('Strategie per Object'!D36&lt;&gt;"",Gebouwenlijst!B36&lt;&gt;"",2030&gt;='Strategie per Object'!D36,2030&lt;='Strategie per Object'!E36),"■","")</f>
      </c>
      <c r="K36" s="50">
        <f>IF(AND('Strategie per Object'!D36&lt;&gt;"",Gebouwenlijst!B36&lt;&gt;"",2031&gt;='Strategie per Object'!D36,2031&lt;='Strategie per Object'!E36),"■","")</f>
      </c>
      <c r="L36" s="50">
        <f>IF(AND('Strategie per Object'!D36&lt;&gt;"",Gebouwenlijst!B36&lt;&gt;"",2032&gt;='Strategie per Object'!D36,2032&lt;='Strategie per Object'!E36),"■","")</f>
      </c>
      <c r="M36" s="50">
        <f>IF(AND('Strategie per Object'!D36&lt;&gt;"",Gebouwenlijst!B36&lt;&gt;"",2033&gt;='Strategie per Object'!D36,2033&lt;='Strategie per Object'!E36),"■","")</f>
      </c>
      <c r="N36" s="50">
        <f>IF(AND('Strategie per Object'!D36&lt;&gt;"",Gebouwenlijst!B36&lt;&gt;"",2034&gt;='Strategie per Object'!D36,2034&lt;='Strategie per Object'!E36),"■","")</f>
      </c>
      <c r="O36" s="50">
        <f>IF(AND('Strategie per Object'!D36&lt;&gt;"",Gebouwenlijst!B36&lt;&gt;"",2035&gt;='Strategie per Object'!D36,2035&lt;='Strategie per Object'!E36),"■","")</f>
      </c>
      <c r="P36" s="50">
        <f>IF(AND('Strategie per Object'!D36&lt;&gt;"",Gebouwenlijst!B36&lt;&gt;"",2036&gt;='Strategie per Object'!D36,2036&lt;='Strategie per Object'!E36),"■","")</f>
      </c>
      <c r="Q36" s="50">
        <f>IF(AND('Strategie per Object'!D36&lt;&gt;"",Gebouwenlijst!B36&lt;&gt;"",2037&gt;='Strategie per Object'!D36,2037&lt;='Strategie per Object'!E36),"■","")</f>
      </c>
      <c r="R36" s="50">
        <f>IF(AND('Strategie per Object'!D36&lt;&gt;"",Gebouwenlijst!B36&lt;&gt;"",2038&gt;='Strategie per Object'!D36,2038&lt;='Strategie per Object'!E36),"■","")</f>
      </c>
      <c r="S36" s="50">
        <f>IF(AND('Strategie per Object'!D36&lt;&gt;"",Gebouwenlijst!B36&lt;&gt;"",2039&gt;='Strategie per Object'!D36,2039&lt;='Strategie per Object'!E36),"■","")</f>
      </c>
      <c r="T36" s="50">
        <f>IF(AND('Strategie per Object'!D36&lt;&gt;"",Gebouwenlijst!B36&lt;&gt;"",2040&gt;='Strategie per Object'!D36,2040&lt;='Strategie per Object'!E36),"■","")</f>
      </c>
    </row>
    <row r="37" spans="1:20" x14ac:dyDescent="0.25">
      <c r="A37" s="28">
        <f>IF(Gebouwenlijst!B37="","",Gebouwenlijst!A37)</f>
      </c>
      <c r="B37" s="28">
        <f>IF(Gebouwenlijst!B37="","",Gebouwenlijst!B37)</f>
      </c>
      <c r="C37" s="28">
        <f>IF(Gebouwenlijst!B37="","",'Strategie per Object'!C37)</f>
      </c>
      <c r="D37" s="47">
        <f>IF(Gebouwenlijst!B37="","",'Strategie per Object'!D37)</f>
      </c>
      <c r="E37" s="47">
        <f>IF(Gebouwenlijst!B37="","",'Strategie per Object'!E37)</f>
      </c>
      <c r="F37" s="50">
        <f>IF(AND('Strategie per Object'!D37&lt;&gt;"",Gebouwenlijst!B37&lt;&gt;"",2026&gt;='Strategie per Object'!D37,2026&lt;='Strategie per Object'!E37),"■","")</f>
      </c>
      <c r="G37" s="50">
        <f>IF(AND('Strategie per Object'!D37&lt;&gt;"",Gebouwenlijst!B37&lt;&gt;"",2027&gt;='Strategie per Object'!D37,2027&lt;='Strategie per Object'!E37),"■","")</f>
      </c>
      <c r="H37" s="50">
        <f>IF(AND('Strategie per Object'!D37&lt;&gt;"",Gebouwenlijst!B37&lt;&gt;"",2028&gt;='Strategie per Object'!D37,2028&lt;='Strategie per Object'!E37),"■","")</f>
      </c>
      <c r="I37" s="50">
        <f>IF(AND('Strategie per Object'!D37&lt;&gt;"",Gebouwenlijst!B37&lt;&gt;"",2029&gt;='Strategie per Object'!D37,2029&lt;='Strategie per Object'!E37),"■","")</f>
      </c>
      <c r="J37" s="50">
        <f>IF(AND('Strategie per Object'!D37&lt;&gt;"",Gebouwenlijst!B37&lt;&gt;"",2030&gt;='Strategie per Object'!D37,2030&lt;='Strategie per Object'!E37),"■","")</f>
      </c>
      <c r="K37" s="50">
        <f>IF(AND('Strategie per Object'!D37&lt;&gt;"",Gebouwenlijst!B37&lt;&gt;"",2031&gt;='Strategie per Object'!D37,2031&lt;='Strategie per Object'!E37),"■","")</f>
      </c>
      <c r="L37" s="50">
        <f>IF(AND('Strategie per Object'!D37&lt;&gt;"",Gebouwenlijst!B37&lt;&gt;"",2032&gt;='Strategie per Object'!D37,2032&lt;='Strategie per Object'!E37),"■","")</f>
      </c>
      <c r="M37" s="50">
        <f>IF(AND('Strategie per Object'!D37&lt;&gt;"",Gebouwenlijst!B37&lt;&gt;"",2033&gt;='Strategie per Object'!D37,2033&lt;='Strategie per Object'!E37),"■","")</f>
      </c>
      <c r="N37" s="50">
        <f>IF(AND('Strategie per Object'!D37&lt;&gt;"",Gebouwenlijst!B37&lt;&gt;"",2034&gt;='Strategie per Object'!D37,2034&lt;='Strategie per Object'!E37),"■","")</f>
      </c>
      <c r="O37" s="50">
        <f>IF(AND('Strategie per Object'!D37&lt;&gt;"",Gebouwenlijst!B37&lt;&gt;"",2035&gt;='Strategie per Object'!D37,2035&lt;='Strategie per Object'!E37),"■","")</f>
      </c>
      <c r="P37" s="50">
        <f>IF(AND('Strategie per Object'!D37&lt;&gt;"",Gebouwenlijst!B37&lt;&gt;"",2036&gt;='Strategie per Object'!D37,2036&lt;='Strategie per Object'!E37),"■","")</f>
      </c>
      <c r="Q37" s="50">
        <f>IF(AND('Strategie per Object'!D37&lt;&gt;"",Gebouwenlijst!B37&lt;&gt;"",2037&gt;='Strategie per Object'!D37,2037&lt;='Strategie per Object'!E37),"■","")</f>
      </c>
      <c r="R37" s="50">
        <f>IF(AND('Strategie per Object'!D37&lt;&gt;"",Gebouwenlijst!B37&lt;&gt;"",2038&gt;='Strategie per Object'!D37,2038&lt;='Strategie per Object'!E37),"■","")</f>
      </c>
      <c r="S37" s="50">
        <f>IF(AND('Strategie per Object'!D37&lt;&gt;"",Gebouwenlijst!B37&lt;&gt;"",2039&gt;='Strategie per Object'!D37,2039&lt;='Strategie per Object'!E37),"■","")</f>
      </c>
      <c r="T37" s="50">
        <f>IF(AND('Strategie per Object'!D37&lt;&gt;"",Gebouwenlijst!B37&lt;&gt;"",2040&gt;='Strategie per Object'!D37,2040&lt;='Strategie per Object'!E37),"■","")</f>
      </c>
    </row>
    <row r="38" spans="1:20" x14ac:dyDescent="0.25">
      <c r="A38" s="28">
        <f>IF(Gebouwenlijst!B38="","",Gebouwenlijst!A38)</f>
      </c>
      <c r="B38" s="28">
        <f>IF(Gebouwenlijst!B38="","",Gebouwenlijst!B38)</f>
      </c>
      <c r="C38" s="28">
        <f>IF(Gebouwenlijst!B38="","",'Strategie per Object'!C38)</f>
      </c>
      <c r="D38" s="47">
        <f>IF(Gebouwenlijst!B38="","",'Strategie per Object'!D38)</f>
      </c>
      <c r="E38" s="47">
        <f>IF(Gebouwenlijst!B38="","",'Strategie per Object'!E38)</f>
      </c>
      <c r="F38" s="50">
        <f>IF(AND('Strategie per Object'!D38&lt;&gt;"",Gebouwenlijst!B38&lt;&gt;"",2026&gt;='Strategie per Object'!D38,2026&lt;='Strategie per Object'!E38),"■","")</f>
      </c>
      <c r="G38" s="50">
        <f>IF(AND('Strategie per Object'!D38&lt;&gt;"",Gebouwenlijst!B38&lt;&gt;"",2027&gt;='Strategie per Object'!D38,2027&lt;='Strategie per Object'!E38),"■","")</f>
      </c>
      <c r="H38" s="50">
        <f>IF(AND('Strategie per Object'!D38&lt;&gt;"",Gebouwenlijst!B38&lt;&gt;"",2028&gt;='Strategie per Object'!D38,2028&lt;='Strategie per Object'!E38),"■","")</f>
      </c>
      <c r="I38" s="50">
        <f>IF(AND('Strategie per Object'!D38&lt;&gt;"",Gebouwenlijst!B38&lt;&gt;"",2029&gt;='Strategie per Object'!D38,2029&lt;='Strategie per Object'!E38),"■","")</f>
      </c>
      <c r="J38" s="50">
        <f>IF(AND('Strategie per Object'!D38&lt;&gt;"",Gebouwenlijst!B38&lt;&gt;"",2030&gt;='Strategie per Object'!D38,2030&lt;='Strategie per Object'!E38),"■","")</f>
      </c>
      <c r="K38" s="50">
        <f>IF(AND('Strategie per Object'!D38&lt;&gt;"",Gebouwenlijst!B38&lt;&gt;"",2031&gt;='Strategie per Object'!D38,2031&lt;='Strategie per Object'!E38),"■","")</f>
      </c>
      <c r="L38" s="50">
        <f>IF(AND('Strategie per Object'!D38&lt;&gt;"",Gebouwenlijst!B38&lt;&gt;"",2032&gt;='Strategie per Object'!D38,2032&lt;='Strategie per Object'!E38),"■","")</f>
      </c>
      <c r="M38" s="50">
        <f>IF(AND('Strategie per Object'!D38&lt;&gt;"",Gebouwenlijst!B38&lt;&gt;"",2033&gt;='Strategie per Object'!D38,2033&lt;='Strategie per Object'!E38),"■","")</f>
      </c>
      <c r="N38" s="50">
        <f>IF(AND('Strategie per Object'!D38&lt;&gt;"",Gebouwenlijst!B38&lt;&gt;"",2034&gt;='Strategie per Object'!D38,2034&lt;='Strategie per Object'!E38),"■","")</f>
      </c>
      <c r="O38" s="50">
        <f>IF(AND('Strategie per Object'!D38&lt;&gt;"",Gebouwenlijst!B38&lt;&gt;"",2035&gt;='Strategie per Object'!D38,2035&lt;='Strategie per Object'!E38),"■","")</f>
      </c>
      <c r="P38" s="50">
        <f>IF(AND('Strategie per Object'!D38&lt;&gt;"",Gebouwenlijst!B38&lt;&gt;"",2036&gt;='Strategie per Object'!D38,2036&lt;='Strategie per Object'!E38),"■","")</f>
      </c>
      <c r="Q38" s="50">
        <f>IF(AND('Strategie per Object'!D38&lt;&gt;"",Gebouwenlijst!B38&lt;&gt;"",2037&gt;='Strategie per Object'!D38,2037&lt;='Strategie per Object'!E38),"■","")</f>
      </c>
      <c r="R38" s="50">
        <f>IF(AND('Strategie per Object'!D38&lt;&gt;"",Gebouwenlijst!B38&lt;&gt;"",2038&gt;='Strategie per Object'!D38,2038&lt;='Strategie per Object'!E38),"■","")</f>
      </c>
      <c r="S38" s="50">
        <f>IF(AND('Strategie per Object'!D38&lt;&gt;"",Gebouwenlijst!B38&lt;&gt;"",2039&gt;='Strategie per Object'!D38,2039&lt;='Strategie per Object'!E38),"■","")</f>
      </c>
      <c r="T38" s="50">
        <f>IF(AND('Strategie per Object'!D38&lt;&gt;"",Gebouwenlijst!B38&lt;&gt;"",2040&gt;='Strategie per Object'!D38,2040&lt;='Strategie per Object'!E38),"■","")</f>
      </c>
    </row>
    <row r="39" spans="1:20" x14ac:dyDescent="0.25">
      <c r="A39" s="28">
        <f>IF(Gebouwenlijst!B39="","",Gebouwenlijst!A39)</f>
      </c>
      <c r="B39" s="28">
        <f>IF(Gebouwenlijst!B39="","",Gebouwenlijst!B39)</f>
      </c>
      <c r="C39" s="28">
        <f>IF(Gebouwenlijst!B39="","",'Strategie per Object'!C39)</f>
      </c>
      <c r="D39" s="47">
        <f>IF(Gebouwenlijst!B39="","",'Strategie per Object'!D39)</f>
      </c>
      <c r="E39" s="47">
        <f>IF(Gebouwenlijst!B39="","",'Strategie per Object'!E39)</f>
      </c>
      <c r="F39" s="50">
        <f>IF(AND('Strategie per Object'!D39&lt;&gt;"",Gebouwenlijst!B39&lt;&gt;"",2026&gt;='Strategie per Object'!D39,2026&lt;='Strategie per Object'!E39),"■","")</f>
      </c>
      <c r="G39" s="50">
        <f>IF(AND('Strategie per Object'!D39&lt;&gt;"",Gebouwenlijst!B39&lt;&gt;"",2027&gt;='Strategie per Object'!D39,2027&lt;='Strategie per Object'!E39),"■","")</f>
      </c>
      <c r="H39" s="50">
        <f>IF(AND('Strategie per Object'!D39&lt;&gt;"",Gebouwenlijst!B39&lt;&gt;"",2028&gt;='Strategie per Object'!D39,2028&lt;='Strategie per Object'!E39),"■","")</f>
      </c>
      <c r="I39" s="50">
        <f>IF(AND('Strategie per Object'!D39&lt;&gt;"",Gebouwenlijst!B39&lt;&gt;"",2029&gt;='Strategie per Object'!D39,2029&lt;='Strategie per Object'!E39),"■","")</f>
      </c>
      <c r="J39" s="50">
        <f>IF(AND('Strategie per Object'!D39&lt;&gt;"",Gebouwenlijst!B39&lt;&gt;"",2030&gt;='Strategie per Object'!D39,2030&lt;='Strategie per Object'!E39),"■","")</f>
      </c>
      <c r="K39" s="50">
        <f>IF(AND('Strategie per Object'!D39&lt;&gt;"",Gebouwenlijst!B39&lt;&gt;"",2031&gt;='Strategie per Object'!D39,2031&lt;='Strategie per Object'!E39),"■","")</f>
      </c>
      <c r="L39" s="50">
        <f>IF(AND('Strategie per Object'!D39&lt;&gt;"",Gebouwenlijst!B39&lt;&gt;"",2032&gt;='Strategie per Object'!D39,2032&lt;='Strategie per Object'!E39),"■","")</f>
      </c>
      <c r="M39" s="50">
        <f>IF(AND('Strategie per Object'!D39&lt;&gt;"",Gebouwenlijst!B39&lt;&gt;"",2033&gt;='Strategie per Object'!D39,2033&lt;='Strategie per Object'!E39),"■","")</f>
      </c>
      <c r="N39" s="50">
        <f>IF(AND('Strategie per Object'!D39&lt;&gt;"",Gebouwenlijst!B39&lt;&gt;"",2034&gt;='Strategie per Object'!D39,2034&lt;='Strategie per Object'!E39),"■","")</f>
      </c>
      <c r="O39" s="50">
        <f>IF(AND('Strategie per Object'!D39&lt;&gt;"",Gebouwenlijst!B39&lt;&gt;"",2035&gt;='Strategie per Object'!D39,2035&lt;='Strategie per Object'!E39),"■","")</f>
      </c>
      <c r="P39" s="50">
        <f>IF(AND('Strategie per Object'!D39&lt;&gt;"",Gebouwenlijst!B39&lt;&gt;"",2036&gt;='Strategie per Object'!D39,2036&lt;='Strategie per Object'!E39),"■","")</f>
      </c>
      <c r="Q39" s="50">
        <f>IF(AND('Strategie per Object'!D39&lt;&gt;"",Gebouwenlijst!B39&lt;&gt;"",2037&gt;='Strategie per Object'!D39,2037&lt;='Strategie per Object'!E39),"■","")</f>
      </c>
      <c r="R39" s="50">
        <f>IF(AND('Strategie per Object'!D39&lt;&gt;"",Gebouwenlijst!B39&lt;&gt;"",2038&gt;='Strategie per Object'!D39,2038&lt;='Strategie per Object'!E39),"■","")</f>
      </c>
      <c r="S39" s="50">
        <f>IF(AND('Strategie per Object'!D39&lt;&gt;"",Gebouwenlijst!B39&lt;&gt;"",2039&gt;='Strategie per Object'!D39,2039&lt;='Strategie per Object'!E39),"■","")</f>
      </c>
      <c r="T39" s="50">
        <f>IF(AND('Strategie per Object'!D39&lt;&gt;"",Gebouwenlijst!B39&lt;&gt;"",2040&gt;='Strategie per Object'!D39,2040&lt;='Strategie per Object'!E39),"■","")</f>
      </c>
    </row>
    <row r="40" spans="1:20" x14ac:dyDescent="0.25">
      <c r="A40" s="28">
        <f>IF(Gebouwenlijst!B40="","",Gebouwenlijst!A40)</f>
      </c>
      <c r="B40" s="28">
        <f>IF(Gebouwenlijst!B40="","",Gebouwenlijst!B40)</f>
      </c>
      <c r="C40" s="28">
        <f>IF(Gebouwenlijst!B40="","",'Strategie per Object'!C40)</f>
      </c>
      <c r="D40" s="47">
        <f>IF(Gebouwenlijst!B40="","",'Strategie per Object'!D40)</f>
      </c>
      <c r="E40" s="47">
        <f>IF(Gebouwenlijst!B40="","",'Strategie per Object'!E40)</f>
      </c>
      <c r="F40" s="50">
        <f>IF(AND('Strategie per Object'!D40&lt;&gt;"",Gebouwenlijst!B40&lt;&gt;"",2026&gt;='Strategie per Object'!D40,2026&lt;='Strategie per Object'!E40),"■","")</f>
      </c>
      <c r="G40" s="50">
        <f>IF(AND('Strategie per Object'!D40&lt;&gt;"",Gebouwenlijst!B40&lt;&gt;"",2027&gt;='Strategie per Object'!D40,2027&lt;='Strategie per Object'!E40),"■","")</f>
      </c>
      <c r="H40" s="50">
        <f>IF(AND('Strategie per Object'!D40&lt;&gt;"",Gebouwenlijst!B40&lt;&gt;"",2028&gt;='Strategie per Object'!D40,2028&lt;='Strategie per Object'!E40),"■","")</f>
      </c>
      <c r="I40" s="50">
        <f>IF(AND('Strategie per Object'!D40&lt;&gt;"",Gebouwenlijst!B40&lt;&gt;"",2029&gt;='Strategie per Object'!D40,2029&lt;='Strategie per Object'!E40),"■","")</f>
      </c>
      <c r="J40" s="50">
        <f>IF(AND('Strategie per Object'!D40&lt;&gt;"",Gebouwenlijst!B40&lt;&gt;"",2030&gt;='Strategie per Object'!D40,2030&lt;='Strategie per Object'!E40),"■","")</f>
      </c>
      <c r="K40" s="50">
        <f>IF(AND('Strategie per Object'!D40&lt;&gt;"",Gebouwenlijst!B40&lt;&gt;"",2031&gt;='Strategie per Object'!D40,2031&lt;='Strategie per Object'!E40),"■","")</f>
      </c>
      <c r="L40" s="50">
        <f>IF(AND('Strategie per Object'!D40&lt;&gt;"",Gebouwenlijst!B40&lt;&gt;"",2032&gt;='Strategie per Object'!D40,2032&lt;='Strategie per Object'!E40),"■","")</f>
      </c>
      <c r="M40" s="50">
        <f>IF(AND('Strategie per Object'!D40&lt;&gt;"",Gebouwenlijst!B40&lt;&gt;"",2033&gt;='Strategie per Object'!D40,2033&lt;='Strategie per Object'!E40),"■","")</f>
      </c>
      <c r="N40" s="50">
        <f>IF(AND('Strategie per Object'!D40&lt;&gt;"",Gebouwenlijst!B40&lt;&gt;"",2034&gt;='Strategie per Object'!D40,2034&lt;='Strategie per Object'!E40),"■","")</f>
      </c>
      <c r="O40" s="50">
        <f>IF(AND('Strategie per Object'!D40&lt;&gt;"",Gebouwenlijst!B40&lt;&gt;"",2035&gt;='Strategie per Object'!D40,2035&lt;='Strategie per Object'!E40),"■","")</f>
      </c>
      <c r="P40" s="50">
        <f>IF(AND('Strategie per Object'!D40&lt;&gt;"",Gebouwenlijst!B40&lt;&gt;"",2036&gt;='Strategie per Object'!D40,2036&lt;='Strategie per Object'!E40),"■","")</f>
      </c>
      <c r="Q40" s="50">
        <f>IF(AND('Strategie per Object'!D40&lt;&gt;"",Gebouwenlijst!B40&lt;&gt;"",2037&gt;='Strategie per Object'!D40,2037&lt;='Strategie per Object'!E40),"■","")</f>
      </c>
      <c r="R40" s="50">
        <f>IF(AND('Strategie per Object'!D40&lt;&gt;"",Gebouwenlijst!B40&lt;&gt;"",2038&gt;='Strategie per Object'!D40,2038&lt;='Strategie per Object'!E40),"■","")</f>
      </c>
      <c r="S40" s="50">
        <f>IF(AND('Strategie per Object'!D40&lt;&gt;"",Gebouwenlijst!B40&lt;&gt;"",2039&gt;='Strategie per Object'!D40,2039&lt;='Strategie per Object'!E40),"■","")</f>
      </c>
      <c r="T40" s="50">
        <f>IF(AND('Strategie per Object'!D40&lt;&gt;"",Gebouwenlijst!B40&lt;&gt;"",2040&gt;='Strategie per Object'!D40,2040&lt;='Strategie per Object'!E40),"■","")</f>
      </c>
    </row>
    <row r="41" spans="1:20" x14ac:dyDescent="0.25">
      <c r="A41" s="28">
        <f>IF(Gebouwenlijst!B41="","",Gebouwenlijst!A41)</f>
      </c>
      <c r="B41" s="28">
        <f>IF(Gebouwenlijst!B41="","",Gebouwenlijst!B41)</f>
      </c>
      <c r="C41" s="28">
        <f>IF(Gebouwenlijst!B41="","",'Strategie per Object'!C41)</f>
      </c>
      <c r="D41" s="47">
        <f>IF(Gebouwenlijst!B41="","",'Strategie per Object'!D41)</f>
      </c>
      <c r="E41" s="47">
        <f>IF(Gebouwenlijst!B41="","",'Strategie per Object'!E41)</f>
      </c>
      <c r="F41" s="50">
        <f>IF(AND('Strategie per Object'!D41&lt;&gt;"",Gebouwenlijst!B41&lt;&gt;"",2026&gt;='Strategie per Object'!D41,2026&lt;='Strategie per Object'!E41),"■","")</f>
      </c>
      <c r="G41" s="50">
        <f>IF(AND('Strategie per Object'!D41&lt;&gt;"",Gebouwenlijst!B41&lt;&gt;"",2027&gt;='Strategie per Object'!D41,2027&lt;='Strategie per Object'!E41),"■","")</f>
      </c>
      <c r="H41" s="50">
        <f>IF(AND('Strategie per Object'!D41&lt;&gt;"",Gebouwenlijst!B41&lt;&gt;"",2028&gt;='Strategie per Object'!D41,2028&lt;='Strategie per Object'!E41),"■","")</f>
      </c>
      <c r="I41" s="50">
        <f>IF(AND('Strategie per Object'!D41&lt;&gt;"",Gebouwenlijst!B41&lt;&gt;"",2029&gt;='Strategie per Object'!D41,2029&lt;='Strategie per Object'!E41),"■","")</f>
      </c>
      <c r="J41" s="50">
        <f>IF(AND('Strategie per Object'!D41&lt;&gt;"",Gebouwenlijst!B41&lt;&gt;"",2030&gt;='Strategie per Object'!D41,2030&lt;='Strategie per Object'!E41),"■","")</f>
      </c>
      <c r="K41" s="50">
        <f>IF(AND('Strategie per Object'!D41&lt;&gt;"",Gebouwenlijst!B41&lt;&gt;"",2031&gt;='Strategie per Object'!D41,2031&lt;='Strategie per Object'!E41),"■","")</f>
      </c>
      <c r="L41" s="50">
        <f>IF(AND('Strategie per Object'!D41&lt;&gt;"",Gebouwenlijst!B41&lt;&gt;"",2032&gt;='Strategie per Object'!D41,2032&lt;='Strategie per Object'!E41),"■","")</f>
      </c>
      <c r="M41" s="50">
        <f>IF(AND('Strategie per Object'!D41&lt;&gt;"",Gebouwenlijst!B41&lt;&gt;"",2033&gt;='Strategie per Object'!D41,2033&lt;='Strategie per Object'!E41),"■","")</f>
      </c>
      <c r="N41" s="50">
        <f>IF(AND('Strategie per Object'!D41&lt;&gt;"",Gebouwenlijst!B41&lt;&gt;"",2034&gt;='Strategie per Object'!D41,2034&lt;='Strategie per Object'!E41),"■","")</f>
      </c>
      <c r="O41" s="50">
        <f>IF(AND('Strategie per Object'!D41&lt;&gt;"",Gebouwenlijst!B41&lt;&gt;"",2035&gt;='Strategie per Object'!D41,2035&lt;='Strategie per Object'!E41),"■","")</f>
      </c>
      <c r="P41" s="50">
        <f>IF(AND('Strategie per Object'!D41&lt;&gt;"",Gebouwenlijst!B41&lt;&gt;"",2036&gt;='Strategie per Object'!D41,2036&lt;='Strategie per Object'!E41),"■","")</f>
      </c>
      <c r="Q41" s="50">
        <f>IF(AND('Strategie per Object'!D41&lt;&gt;"",Gebouwenlijst!B41&lt;&gt;"",2037&gt;='Strategie per Object'!D41,2037&lt;='Strategie per Object'!E41),"■","")</f>
      </c>
      <c r="R41" s="50">
        <f>IF(AND('Strategie per Object'!D41&lt;&gt;"",Gebouwenlijst!B41&lt;&gt;"",2038&gt;='Strategie per Object'!D41,2038&lt;='Strategie per Object'!E41),"■","")</f>
      </c>
      <c r="S41" s="50">
        <f>IF(AND('Strategie per Object'!D41&lt;&gt;"",Gebouwenlijst!B41&lt;&gt;"",2039&gt;='Strategie per Object'!D41,2039&lt;='Strategie per Object'!E41),"■","")</f>
      </c>
      <c r="T41" s="50">
        <f>IF(AND('Strategie per Object'!D41&lt;&gt;"",Gebouwenlijst!B41&lt;&gt;"",2040&gt;='Strategie per Object'!D41,2040&lt;='Strategie per Object'!E41),"■","")</f>
      </c>
    </row>
    <row r="42" spans="1:20" x14ac:dyDescent="0.25">
      <c r="A42" s="28">
        <f>IF(Gebouwenlijst!B42="","",Gebouwenlijst!A42)</f>
      </c>
      <c r="B42" s="28">
        <f>IF(Gebouwenlijst!B42="","",Gebouwenlijst!B42)</f>
      </c>
      <c r="C42" s="28">
        <f>IF(Gebouwenlijst!B42="","",'Strategie per Object'!C42)</f>
      </c>
      <c r="D42" s="47">
        <f>IF(Gebouwenlijst!B42="","",'Strategie per Object'!D42)</f>
      </c>
      <c r="E42" s="47">
        <f>IF(Gebouwenlijst!B42="","",'Strategie per Object'!E42)</f>
      </c>
      <c r="F42" s="50">
        <f>IF(AND('Strategie per Object'!D42&lt;&gt;"",Gebouwenlijst!B42&lt;&gt;"",2026&gt;='Strategie per Object'!D42,2026&lt;='Strategie per Object'!E42),"■","")</f>
      </c>
      <c r="G42" s="50">
        <f>IF(AND('Strategie per Object'!D42&lt;&gt;"",Gebouwenlijst!B42&lt;&gt;"",2027&gt;='Strategie per Object'!D42,2027&lt;='Strategie per Object'!E42),"■","")</f>
      </c>
      <c r="H42" s="50">
        <f>IF(AND('Strategie per Object'!D42&lt;&gt;"",Gebouwenlijst!B42&lt;&gt;"",2028&gt;='Strategie per Object'!D42,2028&lt;='Strategie per Object'!E42),"■","")</f>
      </c>
      <c r="I42" s="50">
        <f>IF(AND('Strategie per Object'!D42&lt;&gt;"",Gebouwenlijst!B42&lt;&gt;"",2029&gt;='Strategie per Object'!D42,2029&lt;='Strategie per Object'!E42),"■","")</f>
      </c>
      <c r="J42" s="50">
        <f>IF(AND('Strategie per Object'!D42&lt;&gt;"",Gebouwenlijst!B42&lt;&gt;"",2030&gt;='Strategie per Object'!D42,2030&lt;='Strategie per Object'!E42),"■","")</f>
      </c>
      <c r="K42" s="50">
        <f>IF(AND('Strategie per Object'!D42&lt;&gt;"",Gebouwenlijst!B42&lt;&gt;"",2031&gt;='Strategie per Object'!D42,2031&lt;='Strategie per Object'!E42),"■","")</f>
      </c>
      <c r="L42" s="50">
        <f>IF(AND('Strategie per Object'!D42&lt;&gt;"",Gebouwenlijst!B42&lt;&gt;"",2032&gt;='Strategie per Object'!D42,2032&lt;='Strategie per Object'!E42),"■","")</f>
      </c>
      <c r="M42" s="50">
        <f>IF(AND('Strategie per Object'!D42&lt;&gt;"",Gebouwenlijst!B42&lt;&gt;"",2033&gt;='Strategie per Object'!D42,2033&lt;='Strategie per Object'!E42),"■","")</f>
      </c>
      <c r="N42" s="50">
        <f>IF(AND('Strategie per Object'!D42&lt;&gt;"",Gebouwenlijst!B42&lt;&gt;"",2034&gt;='Strategie per Object'!D42,2034&lt;='Strategie per Object'!E42),"■","")</f>
      </c>
      <c r="O42" s="50">
        <f>IF(AND('Strategie per Object'!D42&lt;&gt;"",Gebouwenlijst!B42&lt;&gt;"",2035&gt;='Strategie per Object'!D42,2035&lt;='Strategie per Object'!E42),"■","")</f>
      </c>
      <c r="P42" s="50">
        <f>IF(AND('Strategie per Object'!D42&lt;&gt;"",Gebouwenlijst!B42&lt;&gt;"",2036&gt;='Strategie per Object'!D42,2036&lt;='Strategie per Object'!E42),"■","")</f>
      </c>
      <c r="Q42" s="50">
        <f>IF(AND('Strategie per Object'!D42&lt;&gt;"",Gebouwenlijst!B42&lt;&gt;"",2037&gt;='Strategie per Object'!D42,2037&lt;='Strategie per Object'!E42),"■","")</f>
      </c>
      <c r="R42" s="50">
        <f>IF(AND('Strategie per Object'!D42&lt;&gt;"",Gebouwenlijst!B42&lt;&gt;"",2038&gt;='Strategie per Object'!D42,2038&lt;='Strategie per Object'!E42),"■","")</f>
      </c>
      <c r="S42" s="50">
        <f>IF(AND('Strategie per Object'!D42&lt;&gt;"",Gebouwenlijst!B42&lt;&gt;"",2039&gt;='Strategie per Object'!D42,2039&lt;='Strategie per Object'!E42),"■","")</f>
      </c>
      <c r="T42" s="50">
        <f>IF(AND('Strategie per Object'!D42&lt;&gt;"",Gebouwenlijst!B42&lt;&gt;"",2040&gt;='Strategie per Object'!D42,2040&lt;='Strategie per Object'!E42),"■","")</f>
      </c>
    </row>
    <row r="43" spans="1:20" x14ac:dyDescent="0.25">
      <c r="A43" s="28">
        <f>IF(Gebouwenlijst!B43="","",Gebouwenlijst!A43)</f>
      </c>
      <c r="B43" s="28">
        <f>IF(Gebouwenlijst!B43="","",Gebouwenlijst!B43)</f>
      </c>
      <c r="C43" s="28">
        <f>IF(Gebouwenlijst!B43="","",'Strategie per Object'!C43)</f>
      </c>
      <c r="D43" s="47">
        <f>IF(Gebouwenlijst!B43="","",'Strategie per Object'!D43)</f>
      </c>
      <c r="E43" s="47">
        <f>IF(Gebouwenlijst!B43="","",'Strategie per Object'!E43)</f>
      </c>
      <c r="F43" s="50">
        <f>IF(AND('Strategie per Object'!D43&lt;&gt;"",Gebouwenlijst!B43&lt;&gt;"",2026&gt;='Strategie per Object'!D43,2026&lt;='Strategie per Object'!E43),"■","")</f>
      </c>
      <c r="G43" s="50">
        <f>IF(AND('Strategie per Object'!D43&lt;&gt;"",Gebouwenlijst!B43&lt;&gt;"",2027&gt;='Strategie per Object'!D43,2027&lt;='Strategie per Object'!E43),"■","")</f>
      </c>
      <c r="H43" s="50">
        <f>IF(AND('Strategie per Object'!D43&lt;&gt;"",Gebouwenlijst!B43&lt;&gt;"",2028&gt;='Strategie per Object'!D43,2028&lt;='Strategie per Object'!E43),"■","")</f>
      </c>
      <c r="I43" s="50">
        <f>IF(AND('Strategie per Object'!D43&lt;&gt;"",Gebouwenlijst!B43&lt;&gt;"",2029&gt;='Strategie per Object'!D43,2029&lt;='Strategie per Object'!E43),"■","")</f>
      </c>
      <c r="J43" s="50">
        <f>IF(AND('Strategie per Object'!D43&lt;&gt;"",Gebouwenlijst!B43&lt;&gt;"",2030&gt;='Strategie per Object'!D43,2030&lt;='Strategie per Object'!E43),"■","")</f>
      </c>
      <c r="K43" s="50">
        <f>IF(AND('Strategie per Object'!D43&lt;&gt;"",Gebouwenlijst!B43&lt;&gt;"",2031&gt;='Strategie per Object'!D43,2031&lt;='Strategie per Object'!E43),"■","")</f>
      </c>
      <c r="L43" s="50">
        <f>IF(AND('Strategie per Object'!D43&lt;&gt;"",Gebouwenlijst!B43&lt;&gt;"",2032&gt;='Strategie per Object'!D43,2032&lt;='Strategie per Object'!E43),"■","")</f>
      </c>
      <c r="M43" s="50">
        <f>IF(AND('Strategie per Object'!D43&lt;&gt;"",Gebouwenlijst!B43&lt;&gt;"",2033&gt;='Strategie per Object'!D43,2033&lt;='Strategie per Object'!E43),"■","")</f>
      </c>
      <c r="N43" s="50">
        <f>IF(AND('Strategie per Object'!D43&lt;&gt;"",Gebouwenlijst!B43&lt;&gt;"",2034&gt;='Strategie per Object'!D43,2034&lt;='Strategie per Object'!E43),"■","")</f>
      </c>
      <c r="O43" s="50">
        <f>IF(AND('Strategie per Object'!D43&lt;&gt;"",Gebouwenlijst!B43&lt;&gt;"",2035&gt;='Strategie per Object'!D43,2035&lt;='Strategie per Object'!E43),"■","")</f>
      </c>
      <c r="P43" s="50">
        <f>IF(AND('Strategie per Object'!D43&lt;&gt;"",Gebouwenlijst!B43&lt;&gt;"",2036&gt;='Strategie per Object'!D43,2036&lt;='Strategie per Object'!E43),"■","")</f>
      </c>
      <c r="Q43" s="50">
        <f>IF(AND('Strategie per Object'!D43&lt;&gt;"",Gebouwenlijst!B43&lt;&gt;"",2037&gt;='Strategie per Object'!D43,2037&lt;='Strategie per Object'!E43),"■","")</f>
      </c>
      <c r="R43" s="50">
        <f>IF(AND('Strategie per Object'!D43&lt;&gt;"",Gebouwenlijst!B43&lt;&gt;"",2038&gt;='Strategie per Object'!D43,2038&lt;='Strategie per Object'!E43),"■","")</f>
      </c>
      <c r="S43" s="50">
        <f>IF(AND('Strategie per Object'!D43&lt;&gt;"",Gebouwenlijst!B43&lt;&gt;"",2039&gt;='Strategie per Object'!D43,2039&lt;='Strategie per Object'!E43),"■","")</f>
      </c>
      <c r="T43" s="50">
        <f>IF(AND('Strategie per Object'!D43&lt;&gt;"",Gebouwenlijst!B43&lt;&gt;"",2040&gt;='Strategie per Object'!D43,2040&lt;='Strategie per Object'!E43),"■","")</f>
      </c>
    </row>
    <row r="44" spans="1:20" x14ac:dyDescent="0.25">
      <c r="A44" s="28">
        <f>IF(Gebouwenlijst!B44="","",Gebouwenlijst!A44)</f>
      </c>
      <c r="B44" s="28">
        <f>IF(Gebouwenlijst!B44="","",Gebouwenlijst!B44)</f>
      </c>
      <c r="C44" s="28">
        <f>IF(Gebouwenlijst!B44="","",'Strategie per Object'!C44)</f>
      </c>
      <c r="D44" s="47">
        <f>IF(Gebouwenlijst!B44="","",'Strategie per Object'!D44)</f>
      </c>
      <c r="E44" s="47">
        <f>IF(Gebouwenlijst!B44="","",'Strategie per Object'!E44)</f>
      </c>
      <c r="F44" s="50">
        <f>IF(AND('Strategie per Object'!D44&lt;&gt;"",Gebouwenlijst!B44&lt;&gt;"",2026&gt;='Strategie per Object'!D44,2026&lt;='Strategie per Object'!E44),"■","")</f>
      </c>
      <c r="G44" s="50">
        <f>IF(AND('Strategie per Object'!D44&lt;&gt;"",Gebouwenlijst!B44&lt;&gt;"",2027&gt;='Strategie per Object'!D44,2027&lt;='Strategie per Object'!E44),"■","")</f>
      </c>
      <c r="H44" s="50">
        <f>IF(AND('Strategie per Object'!D44&lt;&gt;"",Gebouwenlijst!B44&lt;&gt;"",2028&gt;='Strategie per Object'!D44,2028&lt;='Strategie per Object'!E44),"■","")</f>
      </c>
      <c r="I44" s="50">
        <f>IF(AND('Strategie per Object'!D44&lt;&gt;"",Gebouwenlijst!B44&lt;&gt;"",2029&gt;='Strategie per Object'!D44,2029&lt;='Strategie per Object'!E44),"■","")</f>
      </c>
      <c r="J44" s="50">
        <f>IF(AND('Strategie per Object'!D44&lt;&gt;"",Gebouwenlijst!B44&lt;&gt;"",2030&gt;='Strategie per Object'!D44,2030&lt;='Strategie per Object'!E44),"■","")</f>
      </c>
      <c r="K44" s="50">
        <f>IF(AND('Strategie per Object'!D44&lt;&gt;"",Gebouwenlijst!B44&lt;&gt;"",2031&gt;='Strategie per Object'!D44,2031&lt;='Strategie per Object'!E44),"■","")</f>
      </c>
      <c r="L44" s="50">
        <f>IF(AND('Strategie per Object'!D44&lt;&gt;"",Gebouwenlijst!B44&lt;&gt;"",2032&gt;='Strategie per Object'!D44,2032&lt;='Strategie per Object'!E44),"■","")</f>
      </c>
      <c r="M44" s="50">
        <f>IF(AND('Strategie per Object'!D44&lt;&gt;"",Gebouwenlijst!B44&lt;&gt;"",2033&gt;='Strategie per Object'!D44,2033&lt;='Strategie per Object'!E44),"■","")</f>
      </c>
      <c r="N44" s="50">
        <f>IF(AND('Strategie per Object'!D44&lt;&gt;"",Gebouwenlijst!B44&lt;&gt;"",2034&gt;='Strategie per Object'!D44,2034&lt;='Strategie per Object'!E44),"■","")</f>
      </c>
      <c r="O44" s="50">
        <f>IF(AND('Strategie per Object'!D44&lt;&gt;"",Gebouwenlijst!B44&lt;&gt;"",2035&gt;='Strategie per Object'!D44,2035&lt;='Strategie per Object'!E44),"■","")</f>
      </c>
      <c r="P44" s="50">
        <f>IF(AND('Strategie per Object'!D44&lt;&gt;"",Gebouwenlijst!B44&lt;&gt;"",2036&gt;='Strategie per Object'!D44,2036&lt;='Strategie per Object'!E44),"■","")</f>
      </c>
      <c r="Q44" s="50">
        <f>IF(AND('Strategie per Object'!D44&lt;&gt;"",Gebouwenlijst!B44&lt;&gt;"",2037&gt;='Strategie per Object'!D44,2037&lt;='Strategie per Object'!E44),"■","")</f>
      </c>
      <c r="R44" s="50">
        <f>IF(AND('Strategie per Object'!D44&lt;&gt;"",Gebouwenlijst!B44&lt;&gt;"",2038&gt;='Strategie per Object'!D44,2038&lt;='Strategie per Object'!E44),"■","")</f>
      </c>
      <c r="S44" s="50">
        <f>IF(AND('Strategie per Object'!D44&lt;&gt;"",Gebouwenlijst!B44&lt;&gt;"",2039&gt;='Strategie per Object'!D44,2039&lt;='Strategie per Object'!E44),"■","")</f>
      </c>
      <c r="T44" s="50">
        <f>IF(AND('Strategie per Object'!D44&lt;&gt;"",Gebouwenlijst!B44&lt;&gt;"",2040&gt;='Strategie per Object'!D44,2040&lt;='Strategie per Object'!E44),"■","")</f>
      </c>
    </row>
    <row r="45" spans="1:20" x14ac:dyDescent="0.25">
      <c r="A45" s="28">
        <f>IF(Gebouwenlijst!B45="","",Gebouwenlijst!A45)</f>
      </c>
      <c r="B45" s="28">
        <f>IF(Gebouwenlijst!B45="","",Gebouwenlijst!B45)</f>
      </c>
      <c r="C45" s="28">
        <f>IF(Gebouwenlijst!B45="","",'Strategie per Object'!C45)</f>
      </c>
      <c r="D45" s="47">
        <f>IF(Gebouwenlijst!B45="","",'Strategie per Object'!D45)</f>
      </c>
      <c r="E45" s="47">
        <f>IF(Gebouwenlijst!B45="","",'Strategie per Object'!E45)</f>
      </c>
      <c r="F45" s="50">
        <f>IF(AND('Strategie per Object'!D45&lt;&gt;"",Gebouwenlijst!B45&lt;&gt;"",2026&gt;='Strategie per Object'!D45,2026&lt;='Strategie per Object'!E45),"■","")</f>
      </c>
      <c r="G45" s="50">
        <f>IF(AND('Strategie per Object'!D45&lt;&gt;"",Gebouwenlijst!B45&lt;&gt;"",2027&gt;='Strategie per Object'!D45,2027&lt;='Strategie per Object'!E45),"■","")</f>
      </c>
      <c r="H45" s="50">
        <f>IF(AND('Strategie per Object'!D45&lt;&gt;"",Gebouwenlijst!B45&lt;&gt;"",2028&gt;='Strategie per Object'!D45,2028&lt;='Strategie per Object'!E45),"■","")</f>
      </c>
      <c r="I45" s="50">
        <f>IF(AND('Strategie per Object'!D45&lt;&gt;"",Gebouwenlijst!B45&lt;&gt;"",2029&gt;='Strategie per Object'!D45,2029&lt;='Strategie per Object'!E45),"■","")</f>
      </c>
      <c r="J45" s="50">
        <f>IF(AND('Strategie per Object'!D45&lt;&gt;"",Gebouwenlijst!B45&lt;&gt;"",2030&gt;='Strategie per Object'!D45,2030&lt;='Strategie per Object'!E45),"■","")</f>
      </c>
      <c r="K45" s="50">
        <f>IF(AND('Strategie per Object'!D45&lt;&gt;"",Gebouwenlijst!B45&lt;&gt;"",2031&gt;='Strategie per Object'!D45,2031&lt;='Strategie per Object'!E45),"■","")</f>
      </c>
      <c r="L45" s="50">
        <f>IF(AND('Strategie per Object'!D45&lt;&gt;"",Gebouwenlijst!B45&lt;&gt;"",2032&gt;='Strategie per Object'!D45,2032&lt;='Strategie per Object'!E45),"■","")</f>
      </c>
      <c r="M45" s="50">
        <f>IF(AND('Strategie per Object'!D45&lt;&gt;"",Gebouwenlijst!B45&lt;&gt;"",2033&gt;='Strategie per Object'!D45,2033&lt;='Strategie per Object'!E45),"■","")</f>
      </c>
      <c r="N45" s="50">
        <f>IF(AND('Strategie per Object'!D45&lt;&gt;"",Gebouwenlijst!B45&lt;&gt;"",2034&gt;='Strategie per Object'!D45,2034&lt;='Strategie per Object'!E45),"■","")</f>
      </c>
      <c r="O45" s="50">
        <f>IF(AND('Strategie per Object'!D45&lt;&gt;"",Gebouwenlijst!B45&lt;&gt;"",2035&gt;='Strategie per Object'!D45,2035&lt;='Strategie per Object'!E45),"■","")</f>
      </c>
      <c r="P45" s="50">
        <f>IF(AND('Strategie per Object'!D45&lt;&gt;"",Gebouwenlijst!B45&lt;&gt;"",2036&gt;='Strategie per Object'!D45,2036&lt;='Strategie per Object'!E45),"■","")</f>
      </c>
      <c r="Q45" s="50">
        <f>IF(AND('Strategie per Object'!D45&lt;&gt;"",Gebouwenlijst!B45&lt;&gt;"",2037&gt;='Strategie per Object'!D45,2037&lt;='Strategie per Object'!E45),"■","")</f>
      </c>
      <c r="R45" s="50">
        <f>IF(AND('Strategie per Object'!D45&lt;&gt;"",Gebouwenlijst!B45&lt;&gt;"",2038&gt;='Strategie per Object'!D45,2038&lt;='Strategie per Object'!E45),"■","")</f>
      </c>
      <c r="S45" s="50">
        <f>IF(AND('Strategie per Object'!D45&lt;&gt;"",Gebouwenlijst!B45&lt;&gt;"",2039&gt;='Strategie per Object'!D45,2039&lt;='Strategie per Object'!E45),"■","")</f>
      </c>
      <c r="T45" s="50">
        <f>IF(AND('Strategie per Object'!D45&lt;&gt;"",Gebouwenlijst!B45&lt;&gt;"",2040&gt;='Strategie per Object'!D45,2040&lt;='Strategie per Object'!E45),"■","")</f>
      </c>
    </row>
    <row r="46" spans="1:20" x14ac:dyDescent="0.25">
      <c r="A46" s="28">
        <f>IF(Gebouwenlijst!B46="","",Gebouwenlijst!A46)</f>
      </c>
      <c r="B46" s="28">
        <f>IF(Gebouwenlijst!B46="","",Gebouwenlijst!B46)</f>
      </c>
      <c r="C46" s="28">
        <f>IF(Gebouwenlijst!B46="","",'Strategie per Object'!C46)</f>
      </c>
      <c r="D46" s="47">
        <f>IF(Gebouwenlijst!B46="","",'Strategie per Object'!D46)</f>
      </c>
      <c r="E46" s="47">
        <f>IF(Gebouwenlijst!B46="","",'Strategie per Object'!E46)</f>
      </c>
      <c r="F46" s="50">
        <f>IF(AND('Strategie per Object'!D46&lt;&gt;"",Gebouwenlijst!B46&lt;&gt;"",2026&gt;='Strategie per Object'!D46,2026&lt;='Strategie per Object'!E46),"■","")</f>
      </c>
      <c r="G46" s="50">
        <f>IF(AND('Strategie per Object'!D46&lt;&gt;"",Gebouwenlijst!B46&lt;&gt;"",2027&gt;='Strategie per Object'!D46,2027&lt;='Strategie per Object'!E46),"■","")</f>
      </c>
      <c r="H46" s="50">
        <f>IF(AND('Strategie per Object'!D46&lt;&gt;"",Gebouwenlijst!B46&lt;&gt;"",2028&gt;='Strategie per Object'!D46,2028&lt;='Strategie per Object'!E46),"■","")</f>
      </c>
      <c r="I46" s="50">
        <f>IF(AND('Strategie per Object'!D46&lt;&gt;"",Gebouwenlijst!B46&lt;&gt;"",2029&gt;='Strategie per Object'!D46,2029&lt;='Strategie per Object'!E46),"■","")</f>
      </c>
      <c r="J46" s="50">
        <f>IF(AND('Strategie per Object'!D46&lt;&gt;"",Gebouwenlijst!B46&lt;&gt;"",2030&gt;='Strategie per Object'!D46,2030&lt;='Strategie per Object'!E46),"■","")</f>
      </c>
      <c r="K46" s="50">
        <f>IF(AND('Strategie per Object'!D46&lt;&gt;"",Gebouwenlijst!B46&lt;&gt;"",2031&gt;='Strategie per Object'!D46,2031&lt;='Strategie per Object'!E46),"■","")</f>
      </c>
      <c r="L46" s="50">
        <f>IF(AND('Strategie per Object'!D46&lt;&gt;"",Gebouwenlijst!B46&lt;&gt;"",2032&gt;='Strategie per Object'!D46,2032&lt;='Strategie per Object'!E46),"■","")</f>
      </c>
      <c r="M46" s="50">
        <f>IF(AND('Strategie per Object'!D46&lt;&gt;"",Gebouwenlijst!B46&lt;&gt;"",2033&gt;='Strategie per Object'!D46,2033&lt;='Strategie per Object'!E46),"■","")</f>
      </c>
      <c r="N46" s="50">
        <f>IF(AND('Strategie per Object'!D46&lt;&gt;"",Gebouwenlijst!B46&lt;&gt;"",2034&gt;='Strategie per Object'!D46,2034&lt;='Strategie per Object'!E46),"■","")</f>
      </c>
      <c r="O46" s="50">
        <f>IF(AND('Strategie per Object'!D46&lt;&gt;"",Gebouwenlijst!B46&lt;&gt;"",2035&gt;='Strategie per Object'!D46,2035&lt;='Strategie per Object'!E46),"■","")</f>
      </c>
      <c r="P46" s="50">
        <f>IF(AND('Strategie per Object'!D46&lt;&gt;"",Gebouwenlijst!B46&lt;&gt;"",2036&gt;='Strategie per Object'!D46,2036&lt;='Strategie per Object'!E46),"■","")</f>
      </c>
      <c r="Q46" s="50">
        <f>IF(AND('Strategie per Object'!D46&lt;&gt;"",Gebouwenlijst!B46&lt;&gt;"",2037&gt;='Strategie per Object'!D46,2037&lt;='Strategie per Object'!E46),"■","")</f>
      </c>
      <c r="R46" s="50">
        <f>IF(AND('Strategie per Object'!D46&lt;&gt;"",Gebouwenlijst!B46&lt;&gt;"",2038&gt;='Strategie per Object'!D46,2038&lt;='Strategie per Object'!E46),"■","")</f>
      </c>
      <c r="S46" s="50">
        <f>IF(AND('Strategie per Object'!D46&lt;&gt;"",Gebouwenlijst!B46&lt;&gt;"",2039&gt;='Strategie per Object'!D46,2039&lt;='Strategie per Object'!E46),"■","")</f>
      </c>
      <c r="T46" s="50">
        <f>IF(AND('Strategie per Object'!D46&lt;&gt;"",Gebouwenlijst!B46&lt;&gt;"",2040&gt;='Strategie per Object'!D46,2040&lt;='Strategie per Object'!E46),"■","")</f>
      </c>
    </row>
    <row r="47" spans="1:20" x14ac:dyDescent="0.25">
      <c r="A47" s="28">
        <f>IF(Gebouwenlijst!B47="","",Gebouwenlijst!A47)</f>
      </c>
      <c r="B47" s="28">
        <f>IF(Gebouwenlijst!B47="","",Gebouwenlijst!B47)</f>
      </c>
      <c r="C47" s="28">
        <f>IF(Gebouwenlijst!B47="","",'Strategie per Object'!C47)</f>
      </c>
      <c r="D47" s="47">
        <f>IF(Gebouwenlijst!B47="","",'Strategie per Object'!D47)</f>
      </c>
      <c r="E47" s="47">
        <f>IF(Gebouwenlijst!B47="","",'Strategie per Object'!E47)</f>
      </c>
      <c r="F47" s="50">
        <f>IF(AND('Strategie per Object'!D47&lt;&gt;"",Gebouwenlijst!B47&lt;&gt;"",2026&gt;='Strategie per Object'!D47,2026&lt;='Strategie per Object'!E47),"■","")</f>
      </c>
      <c r="G47" s="50">
        <f>IF(AND('Strategie per Object'!D47&lt;&gt;"",Gebouwenlijst!B47&lt;&gt;"",2027&gt;='Strategie per Object'!D47,2027&lt;='Strategie per Object'!E47),"■","")</f>
      </c>
      <c r="H47" s="50">
        <f>IF(AND('Strategie per Object'!D47&lt;&gt;"",Gebouwenlijst!B47&lt;&gt;"",2028&gt;='Strategie per Object'!D47,2028&lt;='Strategie per Object'!E47),"■","")</f>
      </c>
      <c r="I47" s="50">
        <f>IF(AND('Strategie per Object'!D47&lt;&gt;"",Gebouwenlijst!B47&lt;&gt;"",2029&gt;='Strategie per Object'!D47,2029&lt;='Strategie per Object'!E47),"■","")</f>
      </c>
      <c r="J47" s="50">
        <f>IF(AND('Strategie per Object'!D47&lt;&gt;"",Gebouwenlijst!B47&lt;&gt;"",2030&gt;='Strategie per Object'!D47,2030&lt;='Strategie per Object'!E47),"■","")</f>
      </c>
      <c r="K47" s="50">
        <f>IF(AND('Strategie per Object'!D47&lt;&gt;"",Gebouwenlijst!B47&lt;&gt;"",2031&gt;='Strategie per Object'!D47,2031&lt;='Strategie per Object'!E47),"■","")</f>
      </c>
      <c r="L47" s="50">
        <f>IF(AND('Strategie per Object'!D47&lt;&gt;"",Gebouwenlijst!B47&lt;&gt;"",2032&gt;='Strategie per Object'!D47,2032&lt;='Strategie per Object'!E47),"■","")</f>
      </c>
      <c r="M47" s="50">
        <f>IF(AND('Strategie per Object'!D47&lt;&gt;"",Gebouwenlijst!B47&lt;&gt;"",2033&gt;='Strategie per Object'!D47,2033&lt;='Strategie per Object'!E47),"■","")</f>
      </c>
      <c r="N47" s="50">
        <f>IF(AND('Strategie per Object'!D47&lt;&gt;"",Gebouwenlijst!B47&lt;&gt;"",2034&gt;='Strategie per Object'!D47,2034&lt;='Strategie per Object'!E47),"■","")</f>
      </c>
      <c r="O47" s="50">
        <f>IF(AND('Strategie per Object'!D47&lt;&gt;"",Gebouwenlijst!B47&lt;&gt;"",2035&gt;='Strategie per Object'!D47,2035&lt;='Strategie per Object'!E47),"■","")</f>
      </c>
      <c r="P47" s="50">
        <f>IF(AND('Strategie per Object'!D47&lt;&gt;"",Gebouwenlijst!B47&lt;&gt;"",2036&gt;='Strategie per Object'!D47,2036&lt;='Strategie per Object'!E47),"■","")</f>
      </c>
      <c r="Q47" s="50">
        <f>IF(AND('Strategie per Object'!D47&lt;&gt;"",Gebouwenlijst!B47&lt;&gt;"",2037&gt;='Strategie per Object'!D47,2037&lt;='Strategie per Object'!E47),"■","")</f>
      </c>
      <c r="R47" s="50">
        <f>IF(AND('Strategie per Object'!D47&lt;&gt;"",Gebouwenlijst!B47&lt;&gt;"",2038&gt;='Strategie per Object'!D47,2038&lt;='Strategie per Object'!E47),"■","")</f>
      </c>
      <c r="S47" s="50">
        <f>IF(AND('Strategie per Object'!D47&lt;&gt;"",Gebouwenlijst!B47&lt;&gt;"",2039&gt;='Strategie per Object'!D47,2039&lt;='Strategie per Object'!E47),"■","")</f>
      </c>
      <c r="T47" s="50">
        <f>IF(AND('Strategie per Object'!D47&lt;&gt;"",Gebouwenlijst!B47&lt;&gt;"",2040&gt;='Strategie per Object'!D47,2040&lt;='Strategie per Object'!E47),"■","")</f>
      </c>
    </row>
    <row r="48" spans="1:20" x14ac:dyDescent="0.25">
      <c r="A48" s="28">
        <f>IF(Gebouwenlijst!B48="","",Gebouwenlijst!A48)</f>
      </c>
      <c r="B48" s="28">
        <f>IF(Gebouwenlijst!B48="","",Gebouwenlijst!B48)</f>
      </c>
      <c r="C48" s="28">
        <f>IF(Gebouwenlijst!B48="","",'Strategie per Object'!C48)</f>
      </c>
      <c r="D48" s="47">
        <f>IF(Gebouwenlijst!B48="","",'Strategie per Object'!D48)</f>
      </c>
      <c r="E48" s="47">
        <f>IF(Gebouwenlijst!B48="","",'Strategie per Object'!E48)</f>
      </c>
      <c r="F48" s="50">
        <f>IF(AND('Strategie per Object'!D48&lt;&gt;"",Gebouwenlijst!B48&lt;&gt;"",2026&gt;='Strategie per Object'!D48,2026&lt;='Strategie per Object'!E48),"■","")</f>
      </c>
      <c r="G48" s="50">
        <f>IF(AND('Strategie per Object'!D48&lt;&gt;"",Gebouwenlijst!B48&lt;&gt;"",2027&gt;='Strategie per Object'!D48,2027&lt;='Strategie per Object'!E48),"■","")</f>
      </c>
      <c r="H48" s="50">
        <f>IF(AND('Strategie per Object'!D48&lt;&gt;"",Gebouwenlijst!B48&lt;&gt;"",2028&gt;='Strategie per Object'!D48,2028&lt;='Strategie per Object'!E48),"■","")</f>
      </c>
      <c r="I48" s="50">
        <f>IF(AND('Strategie per Object'!D48&lt;&gt;"",Gebouwenlijst!B48&lt;&gt;"",2029&gt;='Strategie per Object'!D48,2029&lt;='Strategie per Object'!E48),"■","")</f>
      </c>
      <c r="J48" s="50">
        <f>IF(AND('Strategie per Object'!D48&lt;&gt;"",Gebouwenlijst!B48&lt;&gt;"",2030&gt;='Strategie per Object'!D48,2030&lt;='Strategie per Object'!E48),"■","")</f>
      </c>
      <c r="K48" s="50">
        <f>IF(AND('Strategie per Object'!D48&lt;&gt;"",Gebouwenlijst!B48&lt;&gt;"",2031&gt;='Strategie per Object'!D48,2031&lt;='Strategie per Object'!E48),"■","")</f>
      </c>
      <c r="L48" s="50">
        <f>IF(AND('Strategie per Object'!D48&lt;&gt;"",Gebouwenlijst!B48&lt;&gt;"",2032&gt;='Strategie per Object'!D48,2032&lt;='Strategie per Object'!E48),"■","")</f>
      </c>
      <c r="M48" s="50">
        <f>IF(AND('Strategie per Object'!D48&lt;&gt;"",Gebouwenlijst!B48&lt;&gt;"",2033&gt;='Strategie per Object'!D48,2033&lt;='Strategie per Object'!E48),"■","")</f>
      </c>
      <c r="N48" s="50">
        <f>IF(AND('Strategie per Object'!D48&lt;&gt;"",Gebouwenlijst!B48&lt;&gt;"",2034&gt;='Strategie per Object'!D48,2034&lt;='Strategie per Object'!E48),"■","")</f>
      </c>
      <c r="O48" s="50">
        <f>IF(AND('Strategie per Object'!D48&lt;&gt;"",Gebouwenlijst!B48&lt;&gt;"",2035&gt;='Strategie per Object'!D48,2035&lt;='Strategie per Object'!E48),"■","")</f>
      </c>
      <c r="P48" s="50">
        <f>IF(AND('Strategie per Object'!D48&lt;&gt;"",Gebouwenlijst!B48&lt;&gt;"",2036&gt;='Strategie per Object'!D48,2036&lt;='Strategie per Object'!E48),"■","")</f>
      </c>
      <c r="Q48" s="50">
        <f>IF(AND('Strategie per Object'!D48&lt;&gt;"",Gebouwenlijst!B48&lt;&gt;"",2037&gt;='Strategie per Object'!D48,2037&lt;='Strategie per Object'!E48),"■","")</f>
      </c>
      <c r="R48" s="50">
        <f>IF(AND('Strategie per Object'!D48&lt;&gt;"",Gebouwenlijst!B48&lt;&gt;"",2038&gt;='Strategie per Object'!D48,2038&lt;='Strategie per Object'!E48),"■","")</f>
      </c>
      <c r="S48" s="50">
        <f>IF(AND('Strategie per Object'!D48&lt;&gt;"",Gebouwenlijst!B48&lt;&gt;"",2039&gt;='Strategie per Object'!D48,2039&lt;='Strategie per Object'!E48),"■","")</f>
      </c>
      <c r="T48" s="50">
        <f>IF(AND('Strategie per Object'!D48&lt;&gt;"",Gebouwenlijst!B48&lt;&gt;"",2040&gt;='Strategie per Object'!D48,2040&lt;='Strategie per Object'!E48),"■","")</f>
      </c>
    </row>
    <row r="49" spans="1:20" x14ac:dyDescent="0.25">
      <c r="A49" s="28">
        <f>IF(Gebouwenlijst!B49="","",Gebouwenlijst!A49)</f>
      </c>
      <c r="B49" s="28">
        <f>IF(Gebouwenlijst!B49="","",Gebouwenlijst!B49)</f>
      </c>
      <c r="C49" s="28">
        <f>IF(Gebouwenlijst!B49="","",'Strategie per Object'!C49)</f>
      </c>
      <c r="D49" s="47">
        <f>IF(Gebouwenlijst!B49="","",'Strategie per Object'!D49)</f>
      </c>
      <c r="E49" s="47">
        <f>IF(Gebouwenlijst!B49="","",'Strategie per Object'!E49)</f>
      </c>
      <c r="F49" s="50">
        <f>IF(AND('Strategie per Object'!D49&lt;&gt;"",Gebouwenlijst!B49&lt;&gt;"",2026&gt;='Strategie per Object'!D49,2026&lt;='Strategie per Object'!E49),"■","")</f>
      </c>
      <c r="G49" s="50">
        <f>IF(AND('Strategie per Object'!D49&lt;&gt;"",Gebouwenlijst!B49&lt;&gt;"",2027&gt;='Strategie per Object'!D49,2027&lt;='Strategie per Object'!E49),"■","")</f>
      </c>
      <c r="H49" s="50">
        <f>IF(AND('Strategie per Object'!D49&lt;&gt;"",Gebouwenlijst!B49&lt;&gt;"",2028&gt;='Strategie per Object'!D49,2028&lt;='Strategie per Object'!E49),"■","")</f>
      </c>
      <c r="I49" s="50">
        <f>IF(AND('Strategie per Object'!D49&lt;&gt;"",Gebouwenlijst!B49&lt;&gt;"",2029&gt;='Strategie per Object'!D49,2029&lt;='Strategie per Object'!E49),"■","")</f>
      </c>
      <c r="J49" s="50">
        <f>IF(AND('Strategie per Object'!D49&lt;&gt;"",Gebouwenlijst!B49&lt;&gt;"",2030&gt;='Strategie per Object'!D49,2030&lt;='Strategie per Object'!E49),"■","")</f>
      </c>
      <c r="K49" s="50">
        <f>IF(AND('Strategie per Object'!D49&lt;&gt;"",Gebouwenlijst!B49&lt;&gt;"",2031&gt;='Strategie per Object'!D49,2031&lt;='Strategie per Object'!E49),"■","")</f>
      </c>
      <c r="L49" s="50">
        <f>IF(AND('Strategie per Object'!D49&lt;&gt;"",Gebouwenlijst!B49&lt;&gt;"",2032&gt;='Strategie per Object'!D49,2032&lt;='Strategie per Object'!E49),"■","")</f>
      </c>
      <c r="M49" s="50">
        <f>IF(AND('Strategie per Object'!D49&lt;&gt;"",Gebouwenlijst!B49&lt;&gt;"",2033&gt;='Strategie per Object'!D49,2033&lt;='Strategie per Object'!E49),"■","")</f>
      </c>
      <c r="N49" s="50">
        <f>IF(AND('Strategie per Object'!D49&lt;&gt;"",Gebouwenlijst!B49&lt;&gt;"",2034&gt;='Strategie per Object'!D49,2034&lt;='Strategie per Object'!E49),"■","")</f>
      </c>
      <c r="O49" s="50">
        <f>IF(AND('Strategie per Object'!D49&lt;&gt;"",Gebouwenlijst!B49&lt;&gt;"",2035&gt;='Strategie per Object'!D49,2035&lt;='Strategie per Object'!E49),"■","")</f>
      </c>
      <c r="P49" s="50">
        <f>IF(AND('Strategie per Object'!D49&lt;&gt;"",Gebouwenlijst!B49&lt;&gt;"",2036&gt;='Strategie per Object'!D49,2036&lt;='Strategie per Object'!E49),"■","")</f>
      </c>
      <c r="Q49" s="50">
        <f>IF(AND('Strategie per Object'!D49&lt;&gt;"",Gebouwenlijst!B49&lt;&gt;"",2037&gt;='Strategie per Object'!D49,2037&lt;='Strategie per Object'!E49),"■","")</f>
      </c>
      <c r="R49" s="50">
        <f>IF(AND('Strategie per Object'!D49&lt;&gt;"",Gebouwenlijst!B49&lt;&gt;"",2038&gt;='Strategie per Object'!D49,2038&lt;='Strategie per Object'!E49),"■","")</f>
      </c>
      <c r="S49" s="50">
        <f>IF(AND('Strategie per Object'!D49&lt;&gt;"",Gebouwenlijst!B49&lt;&gt;"",2039&gt;='Strategie per Object'!D49,2039&lt;='Strategie per Object'!E49),"■","")</f>
      </c>
      <c r="T49" s="50">
        <f>IF(AND('Strategie per Object'!D49&lt;&gt;"",Gebouwenlijst!B49&lt;&gt;"",2040&gt;='Strategie per Object'!D49,2040&lt;='Strategie per Object'!E49),"■","")</f>
      </c>
    </row>
    <row r="50" spans="1:20" x14ac:dyDescent="0.25">
      <c r="A50" s="28">
        <f>IF(Gebouwenlijst!B50="","",Gebouwenlijst!A50)</f>
      </c>
      <c r="B50" s="28">
        <f>IF(Gebouwenlijst!B50="","",Gebouwenlijst!B50)</f>
      </c>
      <c r="C50" s="28">
        <f>IF(Gebouwenlijst!B50="","",'Strategie per Object'!C50)</f>
      </c>
      <c r="D50" s="47">
        <f>IF(Gebouwenlijst!B50="","",'Strategie per Object'!D50)</f>
      </c>
      <c r="E50" s="47">
        <f>IF(Gebouwenlijst!B50="","",'Strategie per Object'!E50)</f>
      </c>
      <c r="F50" s="50">
        <f>IF(AND('Strategie per Object'!D50&lt;&gt;"",Gebouwenlijst!B50&lt;&gt;"",2026&gt;='Strategie per Object'!D50,2026&lt;='Strategie per Object'!E50),"■","")</f>
      </c>
      <c r="G50" s="50">
        <f>IF(AND('Strategie per Object'!D50&lt;&gt;"",Gebouwenlijst!B50&lt;&gt;"",2027&gt;='Strategie per Object'!D50,2027&lt;='Strategie per Object'!E50),"■","")</f>
      </c>
      <c r="H50" s="50">
        <f>IF(AND('Strategie per Object'!D50&lt;&gt;"",Gebouwenlijst!B50&lt;&gt;"",2028&gt;='Strategie per Object'!D50,2028&lt;='Strategie per Object'!E50),"■","")</f>
      </c>
      <c r="I50" s="50">
        <f>IF(AND('Strategie per Object'!D50&lt;&gt;"",Gebouwenlijst!B50&lt;&gt;"",2029&gt;='Strategie per Object'!D50,2029&lt;='Strategie per Object'!E50),"■","")</f>
      </c>
      <c r="J50" s="50">
        <f>IF(AND('Strategie per Object'!D50&lt;&gt;"",Gebouwenlijst!B50&lt;&gt;"",2030&gt;='Strategie per Object'!D50,2030&lt;='Strategie per Object'!E50),"■","")</f>
      </c>
      <c r="K50" s="50">
        <f>IF(AND('Strategie per Object'!D50&lt;&gt;"",Gebouwenlijst!B50&lt;&gt;"",2031&gt;='Strategie per Object'!D50,2031&lt;='Strategie per Object'!E50),"■","")</f>
      </c>
      <c r="L50" s="50">
        <f>IF(AND('Strategie per Object'!D50&lt;&gt;"",Gebouwenlijst!B50&lt;&gt;"",2032&gt;='Strategie per Object'!D50,2032&lt;='Strategie per Object'!E50),"■","")</f>
      </c>
      <c r="M50" s="50">
        <f>IF(AND('Strategie per Object'!D50&lt;&gt;"",Gebouwenlijst!B50&lt;&gt;"",2033&gt;='Strategie per Object'!D50,2033&lt;='Strategie per Object'!E50),"■","")</f>
      </c>
      <c r="N50" s="50">
        <f>IF(AND('Strategie per Object'!D50&lt;&gt;"",Gebouwenlijst!B50&lt;&gt;"",2034&gt;='Strategie per Object'!D50,2034&lt;='Strategie per Object'!E50),"■","")</f>
      </c>
      <c r="O50" s="50">
        <f>IF(AND('Strategie per Object'!D50&lt;&gt;"",Gebouwenlijst!B50&lt;&gt;"",2035&gt;='Strategie per Object'!D50,2035&lt;='Strategie per Object'!E50),"■","")</f>
      </c>
      <c r="P50" s="50">
        <f>IF(AND('Strategie per Object'!D50&lt;&gt;"",Gebouwenlijst!B50&lt;&gt;"",2036&gt;='Strategie per Object'!D50,2036&lt;='Strategie per Object'!E50),"■","")</f>
      </c>
      <c r="Q50" s="50">
        <f>IF(AND('Strategie per Object'!D50&lt;&gt;"",Gebouwenlijst!B50&lt;&gt;"",2037&gt;='Strategie per Object'!D50,2037&lt;='Strategie per Object'!E50),"■","")</f>
      </c>
      <c r="R50" s="50">
        <f>IF(AND('Strategie per Object'!D50&lt;&gt;"",Gebouwenlijst!B50&lt;&gt;"",2038&gt;='Strategie per Object'!D50,2038&lt;='Strategie per Object'!E50),"■","")</f>
      </c>
      <c r="S50" s="50">
        <f>IF(AND('Strategie per Object'!D50&lt;&gt;"",Gebouwenlijst!B50&lt;&gt;"",2039&gt;='Strategie per Object'!D50,2039&lt;='Strategie per Object'!E50),"■","")</f>
      </c>
      <c r="T50" s="50">
        <f>IF(AND('Strategie per Object'!D50&lt;&gt;"",Gebouwenlijst!B50&lt;&gt;"",2040&gt;='Strategie per Object'!D50,2040&lt;='Strategie per Object'!E50),"■","")</f>
      </c>
    </row>
    <row r="51" spans="1:20" x14ac:dyDescent="0.25">
      <c r="A51" s="28">
        <f>IF(Gebouwenlijst!B51="","",Gebouwenlijst!A51)</f>
      </c>
      <c r="B51" s="28">
        <f>IF(Gebouwenlijst!B51="","",Gebouwenlijst!B51)</f>
      </c>
      <c r="C51" s="28">
        <f>IF(Gebouwenlijst!B51="","",'Strategie per Object'!C51)</f>
      </c>
      <c r="D51" s="47">
        <f>IF(Gebouwenlijst!B51="","",'Strategie per Object'!D51)</f>
      </c>
      <c r="E51" s="47">
        <f>IF(Gebouwenlijst!B51="","",'Strategie per Object'!E51)</f>
      </c>
      <c r="F51" s="50">
        <f>IF(AND('Strategie per Object'!D51&lt;&gt;"",Gebouwenlijst!B51&lt;&gt;"",2026&gt;='Strategie per Object'!D51,2026&lt;='Strategie per Object'!E51),"■","")</f>
      </c>
      <c r="G51" s="50">
        <f>IF(AND('Strategie per Object'!D51&lt;&gt;"",Gebouwenlijst!B51&lt;&gt;"",2027&gt;='Strategie per Object'!D51,2027&lt;='Strategie per Object'!E51),"■","")</f>
      </c>
      <c r="H51" s="50">
        <f>IF(AND('Strategie per Object'!D51&lt;&gt;"",Gebouwenlijst!B51&lt;&gt;"",2028&gt;='Strategie per Object'!D51,2028&lt;='Strategie per Object'!E51),"■","")</f>
      </c>
      <c r="I51" s="50">
        <f>IF(AND('Strategie per Object'!D51&lt;&gt;"",Gebouwenlijst!B51&lt;&gt;"",2029&gt;='Strategie per Object'!D51,2029&lt;='Strategie per Object'!E51),"■","")</f>
      </c>
      <c r="J51" s="50">
        <f>IF(AND('Strategie per Object'!D51&lt;&gt;"",Gebouwenlijst!B51&lt;&gt;"",2030&gt;='Strategie per Object'!D51,2030&lt;='Strategie per Object'!E51),"■","")</f>
      </c>
      <c r="K51" s="50">
        <f>IF(AND('Strategie per Object'!D51&lt;&gt;"",Gebouwenlijst!B51&lt;&gt;"",2031&gt;='Strategie per Object'!D51,2031&lt;='Strategie per Object'!E51),"■","")</f>
      </c>
      <c r="L51" s="50">
        <f>IF(AND('Strategie per Object'!D51&lt;&gt;"",Gebouwenlijst!B51&lt;&gt;"",2032&gt;='Strategie per Object'!D51,2032&lt;='Strategie per Object'!E51),"■","")</f>
      </c>
      <c r="M51" s="50">
        <f>IF(AND('Strategie per Object'!D51&lt;&gt;"",Gebouwenlijst!B51&lt;&gt;"",2033&gt;='Strategie per Object'!D51,2033&lt;='Strategie per Object'!E51),"■","")</f>
      </c>
      <c r="N51" s="50">
        <f>IF(AND('Strategie per Object'!D51&lt;&gt;"",Gebouwenlijst!B51&lt;&gt;"",2034&gt;='Strategie per Object'!D51,2034&lt;='Strategie per Object'!E51),"■","")</f>
      </c>
      <c r="O51" s="50">
        <f>IF(AND('Strategie per Object'!D51&lt;&gt;"",Gebouwenlijst!B51&lt;&gt;"",2035&gt;='Strategie per Object'!D51,2035&lt;='Strategie per Object'!E51),"■","")</f>
      </c>
      <c r="P51" s="50">
        <f>IF(AND('Strategie per Object'!D51&lt;&gt;"",Gebouwenlijst!B51&lt;&gt;"",2036&gt;='Strategie per Object'!D51,2036&lt;='Strategie per Object'!E51),"■","")</f>
      </c>
      <c r="Q51" s="50">
        <f>IF(AND('Strategie per Object'!D51&lt;&gt;"",Gebouwenlijst!B51&lt;&gt;"",2037&gt;='Strategie per Object'!D51,2037&lt;='Strategie per Object'!E51),"■","")</f>
      </c>
      <c r="R51" s="50">
        <f>IF(AND('Strategie per Object'!D51&lt;&gt;"",Gebouwenlijst!B51&lt;&gt;"",2038&gt;='Strategie per Object'!D51,2038&lt;='Strategie per Object'!E51),"■","")</f>
      </c>
      <c r="S51" s="50">
        <f>IF(AND('Strategie per Object'!D51&lt;&gt;"",Gebouwenlijst!B51&lt;&gt;"",2039&gt;='Strategie per Object'!D51,2039&lt;='Strategie per Object'!E51),"■","")</f>
      </c>
      <c r="T51" s="50">
        <f>IF(AND('Strategie per Object'!D51&lt;&gt;"",Gebouwenlijst!B51&lt;&gt;"",2040&gt;='Strategie per Object'!D51,2040&lt;='Strategie per Object'!E51),"■","")</f>
      </c>
    </row>
    <row r="52" spans="1:20" x14ac:dyDescent="0.25">
      <c r="A52" s="28">
        <f>IF(Gebouwenlijst!B52="","",Gebouwenlijst!A52)</f>
      </c>
      <c r="B52" s="28">
        <f>IF(Gebouwenlijst!B52="","",Gebouwenlijst!B52)</f>
      </c>
      <c r="C52" s="28">
        <f>IF(Gebouwenlijst!B52="","",'Strategie per Object'!C52)</f>
      </c>
      <c r="D52" s="47">
        <f>IF(Gebouwenlijst!B52="","",'Strategie per Object'!D52)</f>
      </c>
      <c r="E52" s="47">
        <f>IF(Gebouwenlijst!B52="","",'Strategie per Object'!E52)</f>
      </c>
      <c r="F52" s="50">
        <f>IF(AND('Strategie per Object'!D52&lt;&gt;"",Gebouwenlijst!B52&lt;&gt;"",2026&gt;='Strategie per Object'!D52,2026&lt;='Strategie per Object'!E52),"■","")</f>
      </c>
      <c r="G52" s="50">
        <f>IF(AND('Strategie per Object'!D52&lt;&gt;"",Gebouwenlijst!B52&lt;&gt;"",2027&gt;='Strategie per Object'!D52,2027&lt;='Strategie per Object'!E52),"■","")</f>
      </c>
      <c r="H52" s="50">
        <f>IF(AND('Strategie per Object'!D52&lt;&gt;"",Gebouwenlijst!B52&lt;&gt;"",2028&gt;='Strategie per Object'!D52,2028&lt;='Strategie per Object'!E52),"■","")</f>
      </c>
      <c r="I52" s="50">
        <f>IF(AND('Strategie per Object'!D52&lt;&gt;"",Gebouwenlijst!B52&lt;&gt;"",2029&gt;='Strategie per Object'!D52,2029&lt;='Strategie per Object'!E52),"■","")</f>
      </c>
      <c r="J52" s="50">
        <f>IF(AND('Strategie per Object'!D52&lt;&gt;"",Gebouwenlijst!B52&lt;&gt;"",2030&gt;='Strategie per Object'!D52,2030&lt;='Strategie per Object'!E52),"■","")</f>
      </c>
      <c r="K52" s="50">
        <f>IF(AND('Strategie per Object'!D52&lt;&gt;"",Gebouwenlijst!B52&lt;&gt;"",2031&gt;='Strategie per Object'!D52,2031&lt;='Strategie per Object'!E52),"■","")</f>
      </c>
      <c r="L52" s="50">
        <f>IF(AND('Strategie per Object'!D52&lt;&gt;"",Gebouwenlijst!B52&lt;&gt;"",2032&gt;='Strategie per Object'!D52,2032&lt;='Strategie per Object'!E52),"■","")</f>
      </c>
      <c r="M52" s="50">
        <f>IF(AND('Strategie per Object'!D52&lt;&gt;"",Gebouwenlijst!B52&lt;&gt;"",2033&gt;='Strategie per Object'!D52,2033&lt;='Strategie per Object'!E52),"■","")</f>
      </c>
      <c r="N52" s="50">
        <f>IF(AND('Strategie per Object'!D52&lt;&gt;"",Gebouwenlijst!B52&lt;&gt;"",2034&gt;='Strategie per Object'!D52,2034&lt;='Strategie per Object'!E52),"■","")</f>
      </c>
      <c r="O52" s="50">
        <f>IF(AND('Strategie per Object'!D52&lt;&gt;"",Gebouwenlijst!B52&lt;&gt;"",2035&gt;='Strategie per Object'!D52,2035&lt;='Strategie per Object'!E52),"■","")</f>
      </c>
      <c r="P52" s="50">
        <f>IF(AND('Strategie per Object'!D52&lt;&gt;"",Gebouwenlijst!B52&lt;&gt;"",2036&gt;='Strategie per Object'!D52,2036&lt;='Strategie per Object'!E52),"■","")</f>
      </c>
      <c r="Q52" s="50">
        <f>IF(AND('Strategie per Object'!D52&lt;&gt;"",Gebouwenlijst!B52&lt;&gt;"",2037&gt;='Strategie per Object'!D52,2037&lt;='Strategie per Object'!E52),"■","")</f>
      </c>
      <c r="R52" s="50">
        <f>IF(AND('Strategie per Object'!D52&lt;&gt;"",Gebouwenlijst!B52&lt;&gt;"",2038&gt;='Strategie per Object'!D52,2038&lt;='Strategie per Object'!E52),"■","")</f>
      </c>
      <c r="S52" s="50">
        <f>IF(AND('Strategie per Object'!D52&lt;&gt;"",Gebouwenlijst!B52&lt;&gt;"",2039&gt;='Strategie per Object'!D52,2039&lt;='Strategie per Object'!E52),"■","")</f>
      </c>
      <c r="T52" s="50">
        <f>IF(AND('Strategie per Object'!D52&lt;&gt;"",Gebouwenlijst!B52&lt;&gt;"",2040&gt;='Strategie per Object'!D52,2040&lt;='Strategie per Object'!E52),"■","")</f>
      </c>
    </row>
    <row r="53" spans="1:20" x14ac:dyDescent="0.25">
      <c r="A53" s="28">
        <f>IF(Gebouwenlijst!B53="","",Gebouwenlijst!A53)</f>
      </c>
      <c r="B53" s="28">
        <f>IF(Gebouwenlijst!B53="","",Gebouwenlijst!B53)</f>
      </c>
      <c r="C53" s="28">
        <f>IF(Gebouwenlijst!B53="","",'Strategie per Object'!C53)</f>
      </c>
      <c r="D53" s="47">
        <f>IF(Gebouwenlijst!B53="","",'Strategie per Object'!D53)</f>
      </c>
      <c r="E53" s="47">
        <f>IF(Gebouwenlijst!B53="","",'Strategie per Object'!E53)</f>
      </c>
      <c r="F53" s="50">
        <f>IF(AND('Strategie per Object'!D53&lt;&gt;"",Gebouwenlijst!B53&lt;&gt;"",2026&gt;='Strategie per Object'!D53,2026&lt;='Strategie per Object'!E53),"■","")</f>
      </c>
      <c r="G53" s="50">
        <f>IF(AND('Strategie per Object'!D53&lt;&gt;"",Gebouwenlijst!B53&lt;&gt;"",2027&gt;='Strategie per Object'!D53,2027&lt;='Strategie per Object'!E53),"■","")</f>
      </c>
      <c r="H53" s="50">
        <f>IF(AND('Strategie per Object'!D53&lt;&gt;"",Gebouwenlijst!B53&lt;&gt;"",2028&gt;='Strategie per Object'!D53,2028&lt;='Strategie per Object'!E53),"■","")</f>
      </c>
      <c r="I53" s="50">
        <f>IF(AND('Strategie per Object'!D53&lt;&gt;"",Gebouwenlijst!B53&lt;&gt;"",2029&gt;='Strategie per Object'!D53,2029&lt;='Strategie per Object'!E53),"■","")</f>
      </c>
      <c r="J53" s="50">
        <f>IF(AND('Strategie per Object'!D53&lt;&gt;"",Gebouwenlijst!B53&lt;&gt;"",2030&gt;='Strategie per Object'!D53,2030&lt;='Strategie per Object'!E53),"■","")</f>
      </c>
      <c r="K53" s="50">
        <f>IF(AND('Strategie per Object'!D53&lt;&gt;"",Gebouwenlijst!B53&lt;&gt;"",2031&gt;='Strategie per Object'!D53,2031&lt;='Strategie per Object'!E53),"■","")</f>
      </c>
      <c r="L53" s="50">
        <f>IF(AND('Strategie per Object'!D53&lt;&gt;"",Gebouwenlijst!B53&lt;&gt;"",2032&gt;='Strategie per Object'!D53,2032&lt;='Strategie per Object'!E53),"■","")</f>
      </c>
      <c r="M53" s="50">
        <f>IF(AND('Strategie per Object'!D53&lt;&gt;"",Gebouwenlijst!B53&lt;&gt;"",2033&gt;='Strategie per Object'!D53,2033&lt;='Strategie per Object'!E53),"■","")</f>
      </c>
      <c r="N53" s="50">
        <f>IF(AND('Strategie per Object'!D53&lt;&gt;"",Gebouwenlijst!B53&lt;&gt;"",2034&gt;='Strategie per Object'!D53,2034&lt;='Strategie per Object'!E53),"■","")</f>
      </c>
      <c r="O53" s="50">
        <f>IF(AND('Strategie per Object'!D53&lt;&gt;"",Gebouwenlijst!B53&lt;&gt;"",2035&gt;='Strategie per Object'!D53,2035&lt;='Strategie per Object'!E53),"■","")</f>
      </c>
      <c r="P53" s="50">
        <f>IF(AND('Strategie per Object'!D53&lt;&gt;"",Gebouwenlijst!B53&lt;&gt;"",2036&gt;='Strategie per Object'!D53,2036&lt;='Strategie per Object'!E53),"■","")</f>
      </c>
      <c r="Q53" s="50">
        <f>IF(AND('Strategie per Object'!D53&lt;&gt;"",Gebouwenlijst!B53&lt;&gt;"",2037&gt;='Strategie per Object'!D53,2037&lt;='Strategie per Object'!E53),"■","")</f>
      </c>
      <c r="R53" s="50">
        <f>IF(AND('Strategie per Object'!D53&lt;&gt;"",Gebouwenlijst!B53&lt;&gt;"",2038&gt;='Strategie per Object'!D53,2038&lt;='Strategie per Object'!E53),"■","")</f>
      </c>
      <c r="S53" s="50">
        <f>IF(AND('Strategie per Object'!D53&lt;&gt;"",Gebouwenlijst!B53&lt;&gt;"",2039&gt;='Strategie per Object'!D53,2039&lt;='Strategie per Object'!E53),"■","")</f>
      </c>
      <c r="T53" s="50">
        <f>IF(AND('Strategie per Object'!D53&lt;&gt;"",Gebouwenlijst!B53&lt;&gt;"",2040&gt;='Strategie per Object'!D53,2040&lt;='Strategie per Object'!E53),"■","")</f>
      </c>
    </row>
    <row r="55" spans="2:2" x14ac:dyDescent="0.25">
      <c r="B55" s="51" t="s">
        <v>255</v>
      </c>
    </row>
    <row r="56" spans="2:2" x14ac:dyDescent="0.25">
      <c r="B56" s="52" t="s">
        <v>256</v>
      </c>
    </row>
    <row r="57" spans="2:2" x14ac:dyDescent="0.25">
      <c r="B57" s="53" t="s">
        <v>257</v>
      </c>
    </row>
  </sheetData>
  <mergeCells count="2">
    <mergeCell ref="A1:T1"/>
    <mergeCell ref="A2:T2"/>
  </mergeCells>
  <conditionalFormatting sqref="F4:T53">
    <cfRule type="expression" dxfId="7" priority="1">
      <formula>AND($C4="Behouden",F4&lt;&gt;"")</formula>
    </cfRule>
    <cfRule type="expression" dxfId="8" priority="2">
      <formula>AND($C4="Renoveren",F4&lt;&gt;"")</formula>
    </cfRule>
    <cfRule type="expression" dxfId="9" priority="3">
      <formula>AND(LEFT($C4,9)="Vervangen",F4&lt;&gt;"")</formula>
    </cfRule>
    <cfRule type="expression" dxfId="10" priority="4">
      <formula>AND($C4="Afstoten",F4&lt;&gt;"")</formula>
    </cfRule>
  </conditionalFormatting>
  <pageSetup paperSize="9" orientation="landscape" fitToWidth="1" fitToHeight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25538"/>
    <pageSetUpPr fitToPage="1"/>
  </sheetPr>
  <dimension ref="A1:E11"/>
  <sheetFormatPr defaultRowHeight="15" outlineLevelRow="0" outlineLevelCol="0" x14ac:dyDescent="55"/>
  <cols>
    <col min="1" max="1" width="4" customWidth="1"/>
    <col min="2" max="2" width="40" customWidth="1"/>
    <col min="3" max="4" width="24" customWidth="1"/>
    <col min="5" max="5" width="22" customWidth="1"/>
  </cols>
  <sheetData>
    <row r="1" ht="36" customHeight="1" spans="1:5" x14ac:dyDescent="0.25">
      <c r="A1" s="18" t="s">
        <v>258</v>
      </c>
      <c r="B1" s="18"/>
      <c r="C1" s="18"/>
      <c r="D1" s="18"/>
      <c r="E1" s="18"/>
    </row>
    <row r="2" ht="24" customHeight="1" spans="1:5" x14ac:dyDescent="0.25">
      <c r="A2" s="19" t="s">
        <v>259</v>
      </c>
      <c r="B2" s="19"/>
      <c r="C2" s="19"/>
      <c r="D2" s="19"/>
      <c r="E2" s="19"/>
    </row>
    <row r="3" ht="28" customHeight="1" spans="1:5" x14ac:dyDescent="0.25">
      <c r="A3" s="20" t="s">
        <v>124</v>
      </c>
      <c r="B3" s="20" t="s">
        <v>260</v>
      </c>
      <c r="C3" s="20" t="s">
        <v>261</v>
      </c>
      <c r="D3" s="20" t="s">
        <v>262</v>
      </c>
      <c r="E3" s="20" t="s">
        <v>66</v>
      </c>
    </row>
    <row r="4" spans="2:5" x14ac:dyDescent="0.25">
      <c r="B4" s="4" t="s">
        <v>263</v>
      </c>
      <c r="C4" s="54">
        <f>IFERROR(AVERAGE('Conditie &amp; Energie'!C4:C53),"")</f>
      </c>
      <c r="D4" s="55" t="s">
        <v>264</v>
      </c>
      <c r="E4" s="56">
        <f>IF(C4="","","Controleer")</f>
      </c>
    </row>
    <row r="5" spans="2:5" x14ac:dyDescent="0.25">
      <c r="B5" s="4" t="s">
        <v>265</v>
      </c>
      <c r="C5" s="57">
        <f>IFERROR(COUNTIF('Conditie &amp; Energie'!C4:C53,"&gt;="&amp;4)/COUNTA('Conditie &amp; Energie'!C4:C53),"")</f>
      </c>
      <c r="D5" s="55" t="s">
        <v>266</v>
      </c>
      <c r="E5" s="56">
        <f>IF(C5="","","Controleer")</f>
      </c>
    </row>
    <row r="6" spans="2:5" x14ac:dyDescent="0.25">
      <c r="B6" s="4" t="s">
        <v>267</v>
      </c>
      <c r="C6" s="57">
        <f>IFERROR(COUNTIFS('Conditie &amp; Energie'!E4:E53,"&gt;="&amp;"C")/COUNTA('Conditie &amp; Energie'!E4:E53),"")</f>
      </c>
      <c r="D6" s="55" t="s">
        <v>268</v>
      </c>
      <c r="E6" s="56">
        <f>IF(C6="","","Controleer")</f>
      </c>
    </row>
    <row r="7" spans="2:5" x14ac:dyDescent="0.25">
      <c r="B7" s="4" t="s">
        <v>269</v>
      </c>
      <c r="C7" s="54">
        <f>IFERROR(AVERAGE(Functioneel!H4:H53),"")</f>
      </c>
      <c r="D7" s="55" t="s">
        <v>270</v>
      </c>
      <c r="E7" s="56">
        <f>IF(C7="","","Controleer")</f>
      </c>
    </row>
    <row r="8" spans="2:5" x14ac:dyDescent="0.25">
      <c r="B8" s="4" t="s">
        <v>271</v>
      </c>
      <c r="C8" s="58">
        <f>SUM('Strategie per Object'!G4:G53)</f>
      </c>
      <c r="D8" s="55" t="s">
        <v>272</v>
      </c>
      <c r="E8" s="56">
        <f>IF(C8="","","Controleer")</f>
      </c>
    </row>
    <row r="9" spans="2:5" x14ac:dyDescent="0.25">
      <c r="B9" s="4" t="s">
        <v>273</v>
      </c>
      <c r="C9" s="58">
        <f>IFERROR(SUM(Financieel!E4:E53)/SUM(Gebouwenlijst!E4:E53),"")</f>
      </c>
      <c r="D9" s="55" t="s">
        <v>274</v>
      </c>
      <c r="E9" s="56">
        <f>IF(C9="","","Controleer")</f>
      </c>
    </row>
    <row r="10" spans="2:5" x14ac:dyDescent="0.25">
      <c r="B10" s="4" t="s">
        <v>275</v>
      </c>
      <c r="C10" s="57">
        <f>IFERROR(SUM(Financieel!H4:H53)/SUM(Financieel!E4:E53),"")</f>
      </c>
      <c r="D10" s="55" t="s">
        <v>276</v>
      </c>
      <c r="E10" s="56">
        <f>IF(C10="","","Controleer")</f>
      </c>
    </row>
    <row r="11" spans="2:5" x14ac:dyDescent="0.25">
      <c r="B11" s="4" t="s">
        <v>277</v>
      </c>
      <c r="C11" s="57">
        <f>IFERROR(AVERAGE('Doelgroepen &amp; Zorgvraag'!D4:D18),"")</f>
      </c>
      <c r="D11" s="55" t="s">
        <v>278</v>
      </c>
      <c r="E11" s="56">
        <f>IF(C11="","","Controleer")</f>
      </c>
    </row>
  </sheetData>
  <mergeCells count="2">
    <mergeCell ref="A1:E1"/>
    <mergeCell ref="A2:E2"/>
  </mergeCells>
  <pageSetup paperSize="9" orientation="landscape" fitToWidth="1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J55"/>
  <sheetViews>
    <sheetView workbookViewId="0">
      <pane xSplit="2" ySplit="3" topLeftCell="C4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28" customWidth="1"/>
    <col min="3" max="3" width="22" customWidth="1"/>
    <col min="4" max="4" width="10" customWidth="1"/>
    <col min="5" max="5" width="12" customWidth="1"/>
    <col min="6" max="6" width="20" customWidth="1"/>
    <col min="7" max="7" width="14" customWidth="1"/>
    <col min="8" max="8" width="30" customWidth="1"/>
    <col min="9" max="9" width="16" customWidth="1"/>
    <col min="10" max="10" width="14" customWidth="1"/>
  </cols>
  <sheetData>
    <row r="1" ht="36" customHeight="1" spans="1:10" x14ac:dyDescent="0.25">
      <c r="A1" s="18" t="s">
        <v>56</v>
      </c>
      <c r="B1" s="18"/>
      <c r="C1" s="18"/>
      <c r="D1" s="18"/>
      <c r="E1" s="18"/>
      <c r="F1" s="18"/>
      <c r="G1" s="18"/>
      <c r="H1" s="18"/>
      <c r="I1" s="18"/>
      <c r="J1" s="18"/>
    </row>
    <row r="2" ht="24" customHeight="1" spans="1:10" x14ac:dyDescent="0.25">
      <c r="A2" s="19" t="s">
        <v>57</v>
      </c>
      <c r="B2" s="19"/>
      <c r="C2" s="19"/>
      <c r="D2" s="19"/>
      <c r="E2" s="19"/>
      <c r="F2" s="19"/>
      <c r="G2" s="19"/>
      <c r="H2" s="19"/>
      <c r="I2" s="19"/>
      <c r="J2" s="19"/>
    </row>
    <row r="3" ht="28" customHeight="1" spans="1:10" x14ac:dyDescent="0.25">
      <c r="A3" s="20" t="s">
        <v>58</v>
      </c>
      <c r="B3" s="20" t="s">
        <v>59</v>
      </c>
      <c r="C3" s="20" t="s">
        <v>10</v>
      </c>
      <c r="D3" s="20" t="s">
        <v>60</v>
      </c>
      <c r="E3" s="20" t="s">
        <v>61</v>
      </c>
      <c r="F3" s="20" t="s">
        <v>62</v>
      </c>
      <c r="G3" s="20" t="s">
        <v>63</v>
      </c>
      <c r="H3" s="20" t="s">
        <v>64</v>
      </c>
      <c r="I3" s="20" t="s">
        <v>65</v>
      </c>
      <c r="J3" s="20" t="s">
        <v>66</v>
      </c>
    </row>
    <row r="4" spans="1:10" x14ac:dyDescent="0.25">
      <c r="A4" s="9">
        <v>1</v>
      </c>
      <c r="B4" s="21"/>
      <c r="C4" s="21"/>
      <c r="D4" s="22"/>
      <c r="E4" s="23"/>
      <c r="F4" s="21"/>
      <c r="G4" s="21"/>
      <c r="H4" s="21"/>
      <c r="I4" s="21"/>
      <c r="J4" s="21"/>
    </row>
    <row r="5" spans="1:10" x14ac:dyDescent="0.25">
      <c r="A5" s="9">
        <v>2</v>
      </c>
      <c r="B5" s="21"/>
      <c r="C5" s="21"/>
      <c r="D5" s="22"/>
      <c r="E5" s="23"/>
      <c r="F5" s="21"/>
      <c r="G5" s="21"/>
      <c r="H5" s="21"/>
      <c r="I5" s="21"/>
      <c r="J5" s="21"/>
    </row>
    <row r="6" spans="1:10" x14ac:dyDescent="0.25">
      <c r="A6" s="9">
        <v>3</v>
      </c>
      <c r="B6" s="21"/>
      <c r="C6" s="21"/>
      <c r="D6" s="22"/>
      <c r="E6" s="23"/>
      <c r="F6" s="21"/>
      <c r="G6" s="21"/>
      <c r="H6" s="21"/>
      <c r="I6" s="21"/>
      <c r="J6" s="21"/>
    </row>
    <row r="7" spans="1:10" x14ac:dyDescent="0.25">
      <c r="A7" s="9">
        <v>4</v>
      </c>
      <c r="B7" s="21"/>
      <c r="C7" s="21"/>
      <c r="D7" s="22"/>
      <c r="E7" s="23"/>
      <c r="F7" s="21"/>
      <c r="G7" s="21"/>
      <c r="H7" s="21"/>
      <c r="I7" s="21"/>
      <c r="J7" s="21"/>
    </row>
    <row r="8" spans="1:10" x14ac:dyDescent="0.25">
      <c r="A8" s="9">
        <v>5</v>
      </c>
      <c r="B8" s="21"/>
      <c r="C8" s="21"/>
      <c r="D8" s="22"/>
      <c r="E8" s="23"/>
      <c r="F8" s="21"/>
      <c r="G8" s="21"/>
      <c r="H8" s="21"/>
      <c r="I8" s="21"/>
      <c r="J8" s="21"/>
    </row>
    <row r="9" spans="1:10" x14ac:dyDescent="0.25">
      <c r="A9" s="9">
        <v>6</v>
      </c>
      <c r="B9" s="21"/>
      <c r="C9" s="21"/>
      <c r="D9" s="22"/>
      <c r="E9" s="23"/>
      <c r="F9" s="21"/>
      <c r="G9" s="21"/>
      <c r="H9" s="21"/>
      <c r="I9" s="21"/>
      <c r="J9" s="21"/>
    </row>
    <row r="10" spans="1:10" x14ac:dyDescent="0.25">
      <c r="A10" s="9">
        <v>7</v>
      </c>
      <c r="B10" s="21"/>
      <c r="C10" s="21"/>
      <c r="D10" s="22"/>
      <c r="E10" s="23"/>
      <c r="F10" s="21"/>
      <c r="G10" s="21"/>
      <c r="H10" s="21"/>
      <c r="I10" s="21"/>
      <c r="J10" s="21"/>
    </row>
    <row r="11" spans="1:10" x14ac:dyDescent="0.25">
      <c r="A11" s="9">
        <v>8</v>
      </c>
      <c r="B11" s="21"/>
      <c r="C11" s="21"/>
      <c r="D11" s="22"/>
      <c r="E11" s="23"/>
      <c r="F11" s="21"/>
      <c r="G11" s="21"/>
      <c r="H11" s="21"/>
      <c r="I11" s="21"/>
      <c r="J11" s="21"/>
    </row>
    <row r="12" spans="1:10" x14ac:dyDescent="0.25">
      <c r="A12" s="9">
        <v>9</v>
      </c>
      <c r="B12" s="21"/>
      <c r="C12" s="21"/>
      <c r="D12" s="22"/>
      <c r="E12" s="23"/>
      <c r="F12" s="21"/>
      <c r="G12" s="21"/>
      <c r="H12" s="21"/>
      <c r="I12" s="21"/>
      <c r="J12" s="21"/>
    </row>
    <row r="13" spans="1:10" x14ac:dyDescent="0.25">
      <c r="A13" s="9">
        <v>10</v>
      </c>
      <c r="B13" s="21"/>
      <c r="C13" s="21"/>
      <c r="D13" s="22"/>
      <c r="E13" s="23"/>
      <c r="F13" s="21"/>
      <c r="G13" s="21"/>
      <c r="H13" s="21"/>
      <c r="I13" s="21"/>
      <c r="J13" s="21"/>
    </row>
    <row r="14" spans="1:10" x14ac:dyDescent="0.25">
      <c r="A14" s="9">
        <v>11</v>
      </c>
      <c r="B14" s="21"/>
      <c r="C14" s="21"/>
      <c r="D14" s="22"/>
      <c r="E14" s="23"/>
      <c r="F14" s="21"/>
      <c r="G14" s="21"/>
      <c r="H14" s="21"/>
      <c r="I14" s="21"/>
      <c r="J14" s="21"/>
    </row>
    <row r="15" spans="1:10" x14ac:dyDescent="0.25">
      <c r="A15" s="9">
        <v>12</v>
      </c>
      <c r="B15" s="21"/>
      <c r="C15" s="21"/>
      <c r="D15" s="22"/>
      <c r="E15" s="23"/>
      <c r="F15" s="21"/>
      <c r="G15" s="21"/>
      <c r="H15" s="21"/>
      <c r="I15" s="21"/>
      <c r="J15" s="21"/>
    </row>
    <row r="16" spans="1:10" x14ac:dyDescent="0.25">
      <c r="A16" s="9">
        <v>13</v>
      </c>
      <c r="B16" s="21"/>
      <c r="C16" s="21"/>
      <c r="D16" s="22"/>
      <c r="E16" s="23"/>
      <c r="F16" s="21"/>
      <c r="G16" s="21"/>
      <c r="H16" s="21"/>
      <c r="I16" s="21"/>
      <c r="J16" s="21"/>
    </row>
    <row r="17" spans="1:10" x14ac:dyDescent="0.25">
      <c r="A17" s="9">
        <v>14</v>
      </c>
      <c r="B17" s="21"/>
      <c r="C17" s="21"/>
      <c r="D17" s="22"/>
      <c r="E17" s="23"/>
      <c r="F17" s="21"/>
      <c r="G17" s="21"/>
      <c r="H17" s="21"/>
      <c r="I17" s="21"/>
      <c r="J17" s="21"/>
    </row>
    <row r="18" spans="1:10" x14ac:dyDescent="0.25">
      <c r="A18" s="9">
        <v>15</v>
      </c>
      <c r="B18" s="21"/>
      <c r="C18" s="21"/>
      <c r="D18" s="22"/>
      <c r="E18" s="23"/>
      <c r="F18" s="21"/>
      <c r="G18" s="21"/>
      <c r="H18" s="21"/>
      <c r="I18" s="21"/>
      <c r="J18" s="21"/>
    </row>
    <row r="19" spans="1:10" x14ac:dyDescent="0.25">
      <c r="A19" s="9">
        <v>16</v>
      </c>
      <c r="B19" s="21"/>
      <c r="C19" s="21"/>
      <c r="D19" s="22"/>
      <c r="E19" s="23"/>
      <c r="F19" s="21"/>
      <c r="G19" s="21"/>
      <c r="H19" s="21"/>
      <c r="I19" s="21"/>
      <c r="J19" s="21"/>
    </row>
    <row r="20" spans="1:10" x14ac:dyDescent="0.25">
      <c r="A20" s="9">
        <v>17</v>
      </c>
      <c r="B20" s="21"/>
      <c r="C20" s="21"/>
      <c r="D20" s="22"/>
      <c r="E20" s="23"/>
      <c r="F20" s="21"/>
      <c r="G20" s="21"/>
      <c r="H20" s="21"/>
      <c r="I20" s="21"/>
      <c r="J20" s="21"/>
    </row>
    <row r="21" spans="1:10" x14ac:dyDescent="0.25">
      <c r="A21" s="9">
        <v>18</v>
      </c>
      <c r="B21" s="21"/>
      <c r="C21" s="21"/>
      <c r="D21" s="22"/>
      <c r="E21" s="23"/>
      <c r="F21" s="21"/>
      <c r="G21" s="21"/>
      <c r="H21" s="21"/>
      <c r="I21" s="21"/>
      <c r="J21" s="21"/>
    </row>
    <row r="22" spans="1:10" x14ac:dyDescent="0.25">
      <c r="A22" s="9">
        <v>19</v>
      </c>
      <c r="B22" s="21"/>
      <c r="C22" s="21"/>
      <c r="D22" s="22"/>
      <c r="E22" s="23"/>
      <c r="F22" s="21"/>
      <c r="G22" s="21"/>
      <c r="H22" s="21"/>
      <c r="I22" s="21"/>
      <c r="J22" s="21"/>
    </row>
    <row r="23" spans="1:10" x14ac:dyDescent="0.25">
      <c r="A23" s="9">
        <v>20</v>
      </c>
      <c r="B23" s="21"/>
      <c r="C23" s="21"/>
      <c r="D23" s="22"/>
      <c r="E23" s="23"/>
      <c r="F23" s="21"/>
      <c r="G23" s="21"/>
      <c r="H23" s="21"/>
      <c r="I23" s="21"/>
      <c r="J23" s="21"/>
    </row>
    <row r="24" spans="1:10" x14ac:dyDescent="0.25">
      <c r="A24" s="9">
        <v>21</v>
      </c>
      <c r="B24" s="21"/>
      <c r="C24" s="21"/>
      <c r="D24" s="22"/>
      <c r="E24" s="23"/>
      <c r="F24" s="21"/>
      <c r="G24" s="21"/>
      <c r="H24" s="21"/>
      <c r="I24" s="21"/>
      <c r="J24" s="21"/>
    </row>
    <row r="25" spans="1:10" x14ac:dyDescent="0.25">
      <c r="A25" s="9">
        <v>22</v>
      </c>
      <c r="B25" s="21"/>
      <c r="C25" s="21"/>
      <c r="D25" s="22"/>
      <c r="E25" s="23"/>
      <c r="F25" s="21"/>
      <c r="G25" s="21"/>
      <c r="H25" s="21"/>
      <c r="I25" s="21"/>
      <c r="J25" s="21"/>
    </row>
    <row r="26" spans="1:10" x14ac:dyDescent="0.25">
      <c r="A26" s="9">
        <v>23</v>
      </c>
      <c r="B26" s="21"/>
      <c r="C26" s="21"/>
      <c r="D26" s="22"/>
      <c r="E26" s="23"/>
      <c r="F26" s="21"/>
      <c r="G26" s="21"/>
      <c r="H26" s="21"/>
      <c r="I26" s="21"/>
      <c r="J26" s="21"/>
    </row>
    <row r="27" spans="1:10" x14ac:dyDescent="0.25">
      <c r="A27" s="9">
        <v>24</v>
      </c>
      <c r="B27" s="21"/>
      <c r="C27" s="21"/>
      <c r="D27" s="22"/>
      <c r="E27" s="23"/>
      <c r="F27" s="21"/>
      <c r="G27" s="21"/>
      <c r="H27" s="21"/>
      <c r="I27" s="21"/>
      <c r="J27" s="21"/>
    </row>
    <row r="28" spans="1:10" x14ac:dyDescent="0.25">
      <c r="A28" s="9">
        <v>25</v>
      </c>
      <c r="B28" s="21"/>
      <c r="C28" s="21"/>
      <c r="D28" s="22"/>
      <c r="E28" s="23"/>
      <c r="F28" s="21"/>
      <c r="G28" s="21"/>
      <c r="H28" s="21"/>
      <c r="I28" s="21"/>
      <c r="J28" s="21"/>
    </row>
    <row r="29" spans="1:10" x14ac:dyDescent="0.25">
      <c r="A29" s="9">
        <v>26</v>
      </c>
      <c r="B29" s="21"/>
      <c r="C29" s="21"/>
      <c r="D29" s="22"/>
      <c r="E29" s="23"/>
      <c r="F29" s="21"/>
      <c r="G29" s="21"/>
      <c r="H29" s="21"/>
      <c r="I29" s="21"/>
      <c r="J29" s="21"/>
    </row>
    <row r="30" spans="1:10" x14ac:dyDescent="0.25">
      <c r="A30" s="9">
        <v>27</v>
      </c>
      <c r="B30" s="21"/>
      <c r="C30" s="21"/>
      <c r="D30" s="22"/>
      <c r="E30" s="23"/>
      <c r="F30" s="21"/>
      <c r="G30" s="21"/>
      <c r="H30" s="21"/>
      <c r="I30" s="21"/>
      <c r="J30" s="21"/>
    </row>
    <row r="31" spans="1:10" x14ac:dyDescent="0.25">
      <c r="A31" s="9">
        <v>28</v>
      </c>
      <c r="B31" s="21"/>
      <c r="C31" s="21"/>
      <c r="D31" s="22"/>
      <c r="E31" s="23"/>
      <c r="F31" s="21"/>
      <c r="G31" s="21"/>
      <c r="H31" s="21"/>
      <c r="I31" s="21"/>
      <c r="J31" s="21"/>
    </row>
    <row r="32" spans="1:10" x14ac:dyDescent="0.25">
      <c r="A32" s="9">
        <v>29</v>
      </c>
      <c r="B32" s="21"/>
      <c r="C32" s="21"/>
      <c r="D32" s="22"/>
      <c r="E32" s="23"/>
      <c r="F32" s="21"/>
      <c r="G32" s="21"/>
      <c r="H32" s="21"/>
      <c r="I32" s="21"/>
      <c r="J32" s="21"/>
    </row>
    <row r="33" spans="1:10" x14ac:dyDescent="0.25">
      <c r="A33" s="9">
        <v>30</v>
      </c>
      <c r="B33" s="21"/>
      <c r="C33" s="21"/>
      <c r="D33" s="22"/>
      <c r="E33" s="23"/>
      <c r="F33" s="21"/>
      <c r="G33" s="21"/>
      <c r="H33" s="21"/>
      <c r="I33" s="21"/>
      <c r="J33" s="21"/>
    </row>
    <row r="34" spans="1:10" x14ac:dyDescent="0.25">
      <c r="A34" s="9">
        <v>31</v>
      </c>
      <c r="B34" s="21"/>
      <c r="C34" s="21"/>
      <c r="D34" s="22"/>
      <c r="E34" s="23"/>
      <c r="F34" s="21"/>
      <c r="G34" s="21"/>
      <c r="H34" s="21"/>
      <c r="I34" s="21"/>
      <c r="J34" s="21"/>
    </row>
    <row r="35" spans="1:10" x14ac:dyDescent="0.25">
      <c r="A35" s="9">
        <v>32</v>
      </c>
      <c r="B35" s="21"/>
      <c r="C35" s="21"/>
      <c r="D35" s="22"/>
      <c r="E35" s="23"/>
      <c r="F35" s="21"/>
      <c r="G35" s="21"/>
      <c r="H35" s="21"/>
      <c r="I35" s="21"/>
      <c r="J35" s="21"/>
    </row>
    <row r="36" spans="1:10" x14ac:dyDescent="0.25">
      <c r="A36" s="9">
        <v>33</v>
      </c>
      <c r="B36" s="21"/>
      <c r="C36" s="21"/>
      <c r="D36" s="22"/>
      <c r="E36" s="23"/>
      <c r="F36" s="21"/>
      <c r="G36" s="21"/>
      <c r="H36" s="21"/>
      <c r="I36" s="21"/>
      <c r="J36" s="21"/>
    </row>
    <row r="37" spans="1:10" x14ac:dyDescent="0.25">
      <c r="A37" s="9">
        <v>34</v>
      </c>
      <c r="B37" s="21"/>
      <c r="C37" s="21"/>
      <c r="D37" s="22"/>
      <c r="E37" s="23"/>
      <c r="F37" s="21"/>
      <c r="G37" s="21"/>
      <c r="H37" s="21"/>
      <c r="I37" s="21"/>
      <c r="J37" s="21"/>
    </row>
    <row r="38" spans="1:10" x14ac:dyDescent="0.25">
      <c r="A38" s="9">
        <v>35</v>
      </c>
      <c r="B38" s="21"/>
      <c r="C38" s="21"/>
      <c r="D38" s="22"/>
      <c r="E38" s="23"/>
      <c r="F38" s="21"/>
      <c r="G38" s="21"/>
      <c r="H38" s="21"/>
      <c r="I38" s="21"/>
      <c r="J38" s="21"/>
    </row>
    <row r="39" spans="1:10" x14ac:dyDescent="0.25">
      <c r="A39" s="9">
        <v>36</v>
      </c>
      <c r="B39" s="21"/>
      <c r="C39" s="21"/>
      <c r="D39" s="22"/>
      <c r="E39" s="23"/>
      <c r="F39" s="21"/>
      <c r="G39" s="21"/>
      <c r="H39" s="21"/>
      <c r="I39" s="21"/>
      <c r="J39" s="21"/>
    </row>
    <row r="40" spans="1:10" x14ac:dyDescent="0.25">
      <c r="A40" s="9">
        <v>37</v>
      </c>
      <c r="B40" s="21"/>
      <c r="C40" s="21"/>
      <c r="D40" s="22"/>
      <c r="E40" s="23"/>
      <c r="F40" s="21"/>
      <c r="G40" s="21"/>
      <c r="H40" s="21"/>
      <c r="I40" s="21"/>
      <c r="J40" s="21"/>
    </row>
    <row r="41" spans="1:10" x14ac:dyDescent="0.25">
      <c r="A41" s="9">
        <v>38</v>
      </c>
      <c r="B41" s="21"/>
      <c r="C41" s="21"/>
      <c r="D41" s="22"/>
      <c r="E41" s="23"/>
      <c r="F41" s="21"/>
      <c r="G41" s="21"/>
      <c r="H41" s="21"/>
      <c r="I41" s="21"/>
      <c r="J41" s="21"/>
    </row>
    <row r="42" spans="1:10" x14ac:dyDescent="0.25">
      <c r="A42" s="9">
        <v>39</v>
      </c>
      <c r="B42" s="21"/>
      <c r="C42" s="21"/>
      <c r="D42" s="22"/>
      <c r="E42" s="23"/>
      <c r="F42" s="21"/>
      <c r="G42" s="21"/>
      <c r="H42" s="21"/>
      <c r="I42" s="21"/>
      <c r="J42" s="21"/>
    </row>
    <row r="43" spans="1:10" x14ac:dyDescent="0.25">
      <c r="A43" s="9">
        <v>40</v>
      </c>
      <c r="B43" s="21"/>
      <c r="C43" s="21"/>
      <c r="D43" s="22"/>
      <c r="E43" s="23"/>
      <c r="F43" s="21"/>
      <c r="G43" s="21"/>
      <c r="H43" s="21"/>
      <c r="I43" s="21"/>
      <c r="J43" s="21"/>
    </row>
    <row r="44" spans="1:10" x14ac:dyDescent="0.25">
      <c r="A44" s="9">
        <v>41</v>
      </c>
      <c r="B44" s="21"/>
      <c r="C44" s="21"/>
      <c r="D44" s="22"/>
      <c r="E44" s="23"/>
      <c r="F44" s="21"/>
      <c r="G44" s="21"/>
      <c r="H44" s="21"/>
      <c r="I44" s="21"/>
      <c r="J44" s="21"/>
    </row>
    <row r="45" spans="1:10" x14ac:dyDescent="0.25">
      <c r="A45" s="9">
        <v>42</v>
      </c>
      <c r="B45" s="21"/>
      <c r="C45" s="21"/>
      <c r="D45" s="22"/>
      <c r="E45" s="23"/>
      <c r="F45" s="21"/>
      <c r="G45" s="21"/>
      <c r="H45" s="21"/>
      <c r="I45" s="21"/>
      <c r="J45" s="21"/>
    </row>
    <row r="46" spans="1:10" x14ac:dyDescent="0.25">
      <c r="A46" s="9">
        <v>43</v>
      </c>
      <c r="B46" s="21"/>
      <c r="C46" s="21"/>
      <c r="D46" s="22"/>
      <c r="E46" s="23"/>
      <c r="F46" s="21"/>
      <c r="G46" s="21"/>
      <c r="H46" s="21"/>
      <c r="I46" s="21"/>
      <c r="J46" s="21"/>
    </row>
    <row r="47" spans="1:10" x14ac:dyDescent="0.25">
      <c r="A47" s="9">
        <v>44</v>
      </c>
      <c r="B47" s="21"/>
      <c r="C47" s="21"/>
      <c r="D47" s="22"/>
      <c r="E47" s="23"/>
      <c r="F47" s="21"/>
      <c r="G47" s="21"/>
      <c r="H47" s="21"/>
      <c r="I47" s="21"/>
      <c r="J47" s="21"/>
    </row>
    <row r="48" spans="1:10" x14ac:dyDescent="0.25">
      <c r="A48" s="9">
        <v>45</v>
      </c>
      <c r="B48" s="21"/>
      <c r="C48" s="21"/>
      <c r="D48" s="22"/>
      <c r="E48" s="23"/>
      <c r="F48" s="21"/>
      <c r="G48" s="21"/>
      <c r="H48" s="21"/>
      <c r="I48" s="21"/>
      <c r="J48" s="21"/>
    </row>
    <row r="49" spans="1:10" x14ac:dyDescent="0.25">
      <c r="A49" s="9">
        <v>46</v>
      </c>
      <c r="B49" s="21"/>
      <c r="C49" s="21"/>
      <c r="D49" s="22"/>
      <c r="E49" s="23"/>
      <c r="F49" s="21"/>
      <c r="G49" s="21"/>
      <c r="H49" s="21"/>
      <c r="I49" s="21"/>
      <c r="J49" s="21"/>
    </row>
    <row r="50" spans="1:10" x14ac:dyDescent="0.25">
      <c r="A50" s="9">
        <v>47</v>
      </c>
      <c r="B50" s="21"/>
      <c r="C50" s="21"/>
      <c r="D50" s="22"/>
      <c r="E50" s="23"/>
      <c r="F50" s="21"/>
      <c r="G50" s="21"/>
      <c r="H50" s="21"/>
      <c r="I50" s="21"/>
      <c r="J50" s="21"/>
    </row>
    <row r="51" spans="1:10" x14ac:dyDescent="0.25">
      <c r="A51" s="9">
        <v>48</v>
      </c>
      <c r="B51" s="21"/>
      <c r="C51" s="21"/>
      <c r="D51" s="22"/>
      <c r="E51" s="23"/>
      <c r="F51" s="21"/>
      <c r="G51" s="21"/>
      <c r="H51" s="21"/>
      <c r="I51" s="21"/>
      <c r="J51" s="21"/>
    </row>
    <row r="52" spans="1:10" x14ac:dyDescent="0.25">
      <c r="A52" s="9">
        <v>49</v>
      </c>
      <c r="B52" s="21"/>
      <c r="C52" s="21"/>
      <c r="D52" s="22"/>
      <c r="E52" s="23"/>
      <c r="F52" s="21"/>
      <c r="G52" s="21"/>
      <c r="H52" s="21"/>
      <c r="I52" s="21"/>
      <c r="J52" s="21"/>
    </row>
    <row r="53" spans="1:10" x14ac:dyDescent="0.25">
      <c r="A53" s="9">
        <v>50</v>
      </c>
      <c r="B53" s="21"/>
      <c r="C53" s="21"/>
      <c r="D53" s="22"/>
      <c r="E53" s="23"/>
      <c r="F53" s="21"/>
      <c r="G53" s="21"/>
      <c r="H53" s="21"/>
      <c r="I53" s="21"/>
      <c r="J53" s="21"/>
    </row>
    <row r="55" spans="1:10" x14ac:dyDescent="0.25">
      <c r="A55" s="24"/>
      <c r="B55" s="25" t="s">
        <v>67</v>
      </c>
      <c r="C55" s="25">
        <f>COUNTA(B4:B53)</f>
      </c>
      <c r="D55" s="26" t="s">
        <v>68</v>
      </c>
      <c r="E55" s="27">
        <f>SUM(E4:E53)</f>
      </c>
      <c r="F55" s="26" t="s">
        <v>69</v>
      </c>
      <c r="G55" s="24"/>
      <c r="H55" s="24"/>
      <c r="I55" s="24"/>
      <c r="J55" s="24"/>
    </row>
  </sheetData>
  <mergeCells count="2">
    <mergeCell ref="A1:J1"/>
    <mergeCell ref="A2:J2"/>
  </mergeCells>
  <dataValidations count="8">
    <dataValidation type="list" allowBlank="1" showErrorMessage="1" errorTitle="Ongeldige invoer" error="Kies een waarde uit de lijst." sqref="C10:C53">
      <formula1>"Intramuraal wonen,Extramuraal wonen,Behandellocatie,Kantoor/Ondersteunend,Dagbesteding,Overig"</formula1>
    </dataValidation>
    <dataValidation type="list" allowBlank="1" showErrorMessage="1" errorTitle="Ongeldige invoer" error="Kies een waarde uit de lijst." sqref="C4:C53">
      <formula1>"Intramuraal wonen,Extramuraal wonen,Behandellocatie,Kantoor/Ondersteunend,Dagbesteding,Overig"</formula1>
    </dataValidation>
    <dataValidation type="list" allowBlank="1" showErrorMessage="1" errorTitle="Ongeldige invoer" error="Kies een waarde uit de lijst." sqref="F10:F53">
      <formula1>"Wonen,Zorg,Kantoor,Dagbesteding,Behandeling,Multifunctioneel"</formula1>
    </dataValidation>
    <dataValidation type="list" allowBlank="1" showErrorMessage="1" errorTitle="Ongeldige invoer" error="Kies een waarde uit de lijst." sqref="F4:F53">
      <formula1>"Wonen,Zorg,Kantoor,Dagbesteding,Behandeling,Multifunctioneel"</formula1>
    </dataValidation>
    <dataValidation type="list" allowBlank="1" showErrorMessage="1" errorTitle="Ongeldige invoer" error="Kies een waarde uit de lijst." sqref="G10:G53">
      <formula1>"Eigendom,Huur,Erfpacht"</formula1>
    </dataValidation>
    <dataValidation type="list" allowBlank="1" showErrorMessage="1" errorTitle="Ongeldige invoer" error="Kies een waarde uit de lijst." sqref="G4:G53">
      <formula1>"Eigendom,Huur,Erfpacht"</formula1>
    </dataValidation>
    <dataValidation type="list" allowBlank="1" showErrorMessage="1" errorTitle="Ongeldige invoer" error="Kies een waarde uit de lijst." sqref="J10:J53">
      <formula1>"In gebruik,Leegstand,In renovatie,Gepland"</formula1>
    </dataValidation>
    <dataValidation type="list" allowBlank="1" showErrorMessage="1" errorTitle="Ongeldige invoer" error="Kies een waarde uit de lijst." sqref="J4:J53">
      <formula1>"In gebruik,Leegstand,In renovatie,Gepland"</formula1>
    </dataValidation>
  </dataValidations>
  <pageSetup paperSize="9" orientation="landscape" fitToWidth="1" fitToHeight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I53"/>
  <sheetViews>
    <sheetView workbookViewId="0">
      <pane xSplit="2" ySplit="3" topLeftCell="C4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28" customWidth="1"/>
    <col min="3" max="3" width="16" customWidth="1"/>
    <col min="4" max="4" width="20" customWidth="1"/>
    <col min="5" max="6" width="18" customWidth="1"/>
    <col min="7" max="7" width="14" customWidth="1"/>
    <col min="8" max="8" width="12" customWidth="1"/>
    <col min="9" max="9" width="30" customWidth="1"/>
  </cols>
  <sheetData>
    <row r="1" ht="36" customHeight="1" spans="1:9" x14ac:dyDescent="0.25">
      <c r="A1" s="18" t="s">
        <v>70</v>
      </c>
      <c r="B1" s="18"/>
      <c r="C1" s="18"/>
      <c r="D1" s="18"/>
      <c r="E1" s="18"/>
      <c r="F1" s="18"/>
      <c r="G1" s="18"/>
      <c r="H1" s="18"/>
      <c r="I1" s="18"/>
    </row>
    <row r="2" ht="24" customHeight="1" spans="1:9" x14ac:dyDescent="0.25">
      <c r="A2" s="19" t="s">
        <v>71</v>
      </c>
      <c r="B2" s="19"/>
      <c r="C2" s="19"/>
      <c r="D2" s="19"/>
      <c r="E2" s="19"/>
      <c r="F2" s="19"/>
      <c r="G2" s="19"/>
      <c r="H2" s="19"/>
      <c r="I2" s="19"/>
    </row>
    <row r="3" ht="28" customHeight="1" spans="1:9" x14ac:dyDescent="0.25">
      <c r="A3" s="20" t="s">
        <v>58</v>
      </c>
      <c r="B3" s="20" t="s">
        <v>59</v>
      </c>
      <c r="C3" s="20" t="s">
        <v>72</v>
      </c>
      <c r="D3" s="20" t="s">
        <v>73</v>
      </c>
      <c r="E3" s="20" t="s">
        <v>74</v>
      </c>
      <c r="F3" s="20" t="s">
        <v>75</v>
      </c>
      <c r="G3" s="20" t="s">
        <v>76</v>
      </c>
      <c r="H3" s="20" t="s">
        <v>77</v>
      </c>
      <c r="I3" s="20" t="s">
        <v>78</v>
      </c>
    </row>
    <row r="4" spans="1:9" x14ac:dyDescent="0.25">
      <c r="A4" s="28">
        <f>IF(Gebouwenlijst!A4="","",Gebouwenlijst!A4)</f>
      </c>
      <c r="B4" s="28">
        <f>IF(Gebouwenlijst!B4="","",Gebouwenlijst!B4)</f>
      </c>
      <c r="C4" s="21"/>
      <c r="D4" s="28">
        <f>IF(C4="","",IF(C4=1,"Uitstekend",IF(C4=2,"Goed",IF(C4=3,"Redelijk",IF(C4=4,"Matig",IF(C4=5,"Slecht","Zeer slecht"))))))</f>
      </c>
      <c r="E4" s="21"/>
      <c r="F4" s="21"/>
      <c r="G4" s="21"/>
      <c r="H4" s="21"/>
      <c r="I4" s="21"/>
    </row>
    <row r="5" spans="1:9" x14ac:dyDescent="0.25">
      <c r="A5" s="28">
        <f>IF(Gebouwenlijst!A5="","",Gebouwenlijst!A5)</f>
      </c>
      <c r="B5" s="28">
        <f>IF(Gebouwenlijst!B5="","",Gebouwenlijst!B5)</f>
      </c>
      <c r="C5" s="21"/>
      <c r="D5" s="28">
        <f>IF(C5="","",IF(C5=1,"Uitstekend",IF(C5=2,"Goed",IF(C5=3,"Redelijk",IF(C5=4,"Matig",IF(C5=5,"Slecht","Zeer slecht"))))))</f>
      </c>
      <c r="E5" s="21"/>
      <c r="F5" s="21"/>
      <c r="G5" s="21"/>
      <c r="H5" s="21"/>
      <c r="I5" s="21"/>
    </row>
    <row r="6" spans="1:9" x14ac:dyDescent="0.25">
      <c r="A6" s="28">
        <f>IF(Gebouwenlijst!A6="","",Gebouwenlijst!A6)</f>
      </c>
      <c r="B6" s="28">
        <f>IF(Gebouwenlijst!B6="","",Gebouwenlijst!B6)</f>
      </c>
      <c r="C6" s="21"/>
      <c r="D6" s="28">
        <f>IF(C6="","",IF(C6=1,"Uitstekend",IF(C6=2,"Goed",IF(C6=3,"Redelijk",IF(C6=4,"Matig",IF(C6=5,"Slecht","Zeer slecht"))))))</f>
      </c>
      <c r="E6" s="21"/>
      <c r="F6" s="21"/>
      <c r="G6" s="21"/>
      <c r="H6" s="21"/>
      <c r="I6" s="21"/>
    </row>
    <row r="7" spans="1:9" x14ac:dyDescent="0.25">
      <c r="A7" s="28">
        <f>IF(Gebouwenlijst!A7="","",Gebouwenlijst!A7)</f>
      </c>
      <c r="B7" s="28">
        <f>IF(Gebouwenlijst!B7="","",Gebouwenlijst!B7)</f>
      </c>
      <c r="C7" s="21"/>
      <c r="D7" s="28">
        <f>IF(C7="","",IF(C7=1,"Uitstekend",IF(C7=2,"Goed",IF(C7=3,"Redelijk",IF(C7=4,"Matig",IF(C7=5,"Slecht","Zeer slecht"))))))</f>
      </c>
      <c r="E7" s="21"/>
      <c r="F7" s="21"/>
      <c r="G7" s="21"/>
      <c r="H7" s="21"/>
      <c r="I7" s="21"/>
    </row>
    <row r="8" spans="1:9" x14ac:dyDescent="0.25">
      <c r="A8" s="28">
        <f>IF(Gebouwenlijst!A8="","",Gebouwenlijst!A8)</f>
      </c>
      <c r="B8" s="28">
        <f>IF(Gebouwenlijst!B8="","",Gebouwenlijst!B8)</f>
      </c>
      <c r="C8" s="21"/>
      <c r="D8" s="28">
        <f>IF(C8="","",IF(C8=1,"Uitstekend",IF(C8=2,"Goed",IF(C8=3,"Redelijk",IF(C8=4,"Matig",IF(C8=5,"Slecht","Zeer slecht"))))))</f>
      </c>
      <c r="E8" s="21"/>
      <c r="F8" s="21"/>
      <c r="G8" s="21"/>
      <c r="H8" s="21"/>
      <c r="I8" s="21"/>
    </row>
    <row r="9" spans="1:9" x14ac:dyDescent="0.25">
      <c r="A9" s="28">
        <f>IF(Gebouwenlijst!A9="","",Gebouwenlijst!A9)</f>
      </c>
      <c r="B9" s="28">
        <f>IF(Gebouwenlijst!B9="","",Gebouwenlijst!B9)</f>
      </c>
      <c r="C9" s="21"/>
      <c r="D9" s="28">
        <f>IF(C9="","",IF(C9=1,"Uitstekend",IF(C9=2,"Goed",IF(C9=3,"Redelijk",IF(C9=4,"Matig",IF(C9=5,"Slecht","Zeer slecht"))))))</f>
      </c>
      <c r="E9" s="21"/>
      <c r="F9" s="21"/>
      <c r="G9" s="21"/>
      <c r="H9" s="21"/>
      <c r="I9" s="21"/>
    </row>
    <row r="10" spans="1:9" x14ac:dyDescent="0.25">
      <c r="A10" s="28">
        <f>IF(Gebouwenlijst!A10="","",Gebouwenlijst!A10)</f>
      </c>
      <c r="B10" s="28">
        <f>IF(Gebouwenlijst!B10="","",Gebouwenlijst!B10)</f>
      </c>
      <c r="C10" s="21"/>
      <c r="D10" s="28">
        <f>IF(C10="","",IF(C10=1,"Uitstekend",IF(C10=2,"Goed",IF(C10=3,"Redelijk",IF(C10=4,"Matig",IF(C10=5,"Slecht","Zeer slecht"))))))</f>
      </c>
      <c r="E10" s="21"/>
      <c r="F10" s="21"/>
      <c r="G10" s="21"/>
      <c r="H10" s="21"/>
      <c r="I10" s="21"/>
    </row>
    <row r="11" spans="1:9" x14ac:dyDescent="0.25">
      <c r="A11" s="28">
        <f>IF(Gebouwenlijst!A11="","",Gebouwenlijst!A11)</f>
      </c>
      <c r="B11" s="28">
        <f>IF(Gebouwenlijst!B11="","",Gebouwenlijst!B11)</f>
      </c>
      <c r="C11" s="21"/>
      <c r="D11" s="28">
        <f>IF(C11="","",IF(C11=1,"Uitstekend",IF(C11=2,"Goed",IF(C11=3,"Redelijk",IF(C11=4,"Matig",IF(C11=5,"Slecht","Zeer slecht"))))))</f>
      </c>
      <c r="E11" s="21"/>
      <c r="F11" s="21"/>
      <c r="G11" s="21"/>
      <c r="H11" s="21"/>
      <c r="I11" s="21"/>
    </row>
    <row r="12" spans="1:9" x14ac:dyDescent="0.25">
      <c r="A12" s="28">
        <f>IF(Gebouwenlijst!A12="","",Gebouwenlijst!A12)</f>
      </c>
      <c r="B12" s="28">
        <f>IF(Gebouwenlijst!B12="","",Gebouwenlijst!B12)</f>
      </c>
      <c r="C12" s="21"/>
      <c r="D12" s="28">
        <f>IF(C12="","",IF(C12=1,"Uitstekend",IF(C12=2,"Goed",IF(C12=3,"Redelijk",IF(C12=4,"Matig",IF(C12=5,"Slecht","Zeer slecht"))))))</f>
      </c>
      <c r="E12" s="21"/>
      <c r="F12" s="21"/>
      <c r="G12" s="21"/>
      <c r="H12" s="21"/>
      <c r="I12" s="21"/>
    </row>
    <row r="13" spans="1:9" x14ac:dyDescent="0.25">
      <c r="A13" s="28">
        <f>IF(Gebouwenlijst!A13="","",Gebouwenlijst!A13)</f>
      </c>
      <c r="B13" s="28">
        <f>IF(Gebouwenlijst!B13="","",Gebouwenlijst!B13)</f>
      </c>
      <c r="C13" s="21"/>
      <c r="D13" s="28">
        <f>IF(C13="","",IF(C13=1,"Uitstekend",IF(C13=2,"Goed",IF(C13=3,"Redelijk",IF(C13=4,"Matig",IF(C13=5,"Slecht","Zeer slecht"))))))</f>
      </c>
      <c r="E13" s="21"/>
      <c r="F13" s="21"/>
      <c r="G13" s="21"/>
      <c r="H13" s="21"/>
      <c r="I13" s="21"/>
    </row>
    <row r="14" spans="1:9" x14ac:dyDescent="0.25">
      <c r="A14" s="28">
        <f>IF(Gebouwenlijst!A14="","",Gebouwenlijst!A14)</f>
      </c>
      <c r="B14" s="28">
        <f>IF(Gebouwenlijst!B14="","",Gebouwenlijst!B14)</f>
      </c>
      <c r="C14" s="21"/>
      <c r="D14" s="28">
        <f>IF(C14="","",IF(C14=1,"Uitstekend",IF(C14=2,"Goed",IF(C14=3,"Redelijk",IF(C14=4,"Matig",IF(C14=5,"Slecht","Zeer slecht"))))))</f>
      </c>
      <c r="E14" s="21"/>
      <c r="F14" s="21"/>
      <c r="G14" s="21"/>
      <c r="H14" s="21"/>
      <c r="I14" s="21"/>
    </row>
    <row r="15" spans="1:9" x14ac:dyDescent="0.25">
      <c r="A15" s="28">
        <f>IF(Gebouwenlijst!A15="","",Gebouwenlijst!A15)</f>
      </c>
      <c r="B15" s="28">
        <f>IF(Gebouwenlijst!B15="","",Gebouwenlijst!B15)</f>
      </c>
      <c r="C15" s="21"/>
      <c r="D15" s="28">
        <f>IF(C15="","",IF(C15=1,"Uitstekend",IF(C15=2,"Goed",IF(C15=3,"Redelijk",IF(C15=4,"Matig",IF(C15=5,"Slecht","Zeer slecht"))))))</f>
      </c>
      <c r="E15" s="21"/>
      <c r="F15" s="21"/>
      <c r="G15" s="21"/>
      <c r="H15" s="21"/>
      <c r="I15" s="21"/>
    </row>
    <row r="16" spans="1:9" x14ac:dyDescent="0.25">
      <c r="A16" s="28">
        <f>IF(Gebouwenlijst!A16="","",Gebouwenlijst!A16)</f>
      </c>
      <c r="B16" s="28">
        <f>IF(Gebouwenlijst!B16="","",Gebouwenlijst!B16)</f>
      </c>
      <c r="C16" s="21"/>
      <c r="D16" s="28">
        <f>IF(C16="","",IF(C16=1,"Uitstekend",IF(C16=2,"Goed",IF(C16=3,"Redelijk",IF(C16=4,"Matig",IF(C16=5,"Slecht","Zeer slecht"))))))</f>
      </c>
      <c r="E16" s="21"/>
      <c r="F16" s="21"/>
      <c r="G16" s="21"/>
      <c r="H16" s="21"/>
      <c r="I16" s="21"/>
    </row>
    <row r="17" spans="1:9" x14ac:dyDescent="0.25">
      <c r="A17" s="28">
        <f>IF(Gebouwenlijst!A17="","",Gebouwenlijst!A17)</f>
      </c>
      <c r="B17" s="28">
        <f>IF(Gebouwenlijst!B17="","",Gebouwenlijst!B17)</f>
      </c>
      <c r="C17" s="21"/>
      <c r="D17" s="28">
        <f>IF(C17="","",IF(C17=1,"Uitstekend",IF(C17=2,"Goed",IF(C17=3,"Redelijk",IF(C17=4,"Matig",IF(C17=5,"Slecht","Zeer slecht"))))))</f>
      </c>
      <c r="E17" s="21"/>
      <c r="F17" s="21"/>
      <c r="G17" s="21"/>
      <c r="H17" s="21"/>
      <c r="I17" s="21"/>
    </row>
    <row r="18" spans="1:9" x14ac:dyDescent="0.25">
      <c r="A18" s="28">
        <f>IF(Gebouwenlijst!A18="","",Gebouwenlijst!A18)</f>
      </c>
      <c r="B18" s="28">
        <f>IF(Gebouwenlijst!B18="","",Gebouwenlijst!B18)</f>
      </c>
      <c r="C18" s="21"/>
      <c r="D18" s="28">
        <f>IF(C18="","",IF(C18=1,"Uitstekend",IF(C18=2,"Goed",IF(C18=3,"Redelijk",IF(C18=4,"Matig",IF(C18=5,"Slecht","Zeer slecht"))))))</f>
      </c>
      <c r="E18" s="21"/>
      <c r="F18" s="21"/>
      <c r="G18" s="21"/>
      <c r="H18" s="21"/>
      <c r="I18" s="21"/>
    </row>
    <row r="19" spans="1:9" x14ac:dyDescent="0.25">
      <c r="A19" s="28">
        <f>IF(Gebouwenlijst!A19="","",Gebouwenlijst!A19)</f>
      </c>
      <c r="B19" s="28">
        <f>IF(Gebouwenlijst!B19="","",Gebouwenlijst!B19)</f>
      </c>
      <c r="C19" s="21"/>
      <c r="D19" s="28">
        <f>IF(C19="","",IF(C19=1,"Uitstekend",IF(C19=2,"Goed",IF(C19=3,"Redelijk",IF(C19=4,"Matig",IF(C19=5,"Slecht","Zeer slecht"))))))</f>
      </c>
      <c r="E19" s="21"/>
      <c r="F19" s="21"/>
      <c r="G19" s="21"/>
      <c r="H19" s="21"/>
      <c r="I19" s="21"/>
    </row>
    <row r="20" spans="1:9" x14ac:dyDescent="0.25">
      <c r="A20" s="28">
        <f>IF(Gebouwenlijst!A20="","",Gebouwenlijst!A20)</f>
      </c>
      <c r="B20" s="28">
        <f>IF(Gebouwenlijst!B20="","",Gebouwenlijst!B20)</f>
      </c>
      <c r="C20" s="21"/>
      <c r="D20" s="28">
        <f>IF(C20="","",IF(C20=1,"Uitstekend",IF(C20=2,"Goed",IF(C20=3,"Redelijk",IF(C20=4,"Matig",IF(C20=5,"Slecht","Zeer slecht"))))))</f>
      </c>
      <c r="E20" s="21"/>
      <c r="F20" s="21"/>
      <c r="G20" s="21"/>
      <c r="H20" s="21"/>
      <c r="I20" s="21"/>
    </row>
    <row r="21" spans="1:9" x14ac:dyDescent="0.25">
      <c r="A21" s="28">
        <f>IF(Gebouwenlijst!A21="","",Gebouwenlijst!A21)</f>
      </c>
      <c r="B21" s="28">
        <f>IF(Gebouwenlijst!B21="","",Gebouwenlijst!B21)</f>
      </c>
      <c r="C21" s="21"/>
      <c r="D21" s="28">
        <f>IF(C21="","",IF(C21=1,"Uitstekend",IF(C21=2,"Goed",IF(C21=3,"Redelijk",IF(C21=4,"Matig",IF(C21=5,"Slecht","Zeer slecht"))))))</f>
      </c>
      <c r="E21" s="21"/>
      <c r="F21" s="21"/>
      <c r="G21" s="21"/>
      <c r="H21" s="21"/>
      <c r="I21" s="21"/>
    </row>
    <row r="22" spans="1:9" x14ac:dyDescent="0.25">
      <c r="A22" s="28">
        <f>IF(Gebouwenlijst!A22="","",Gebouwenlijst!A22)</f>
      </c>
      <c r="B22" s="28">
        <f>IF(Gebouwenlijst!B22="","",Gebouwenlijst!B22)</f>
      </c>
      <c r="C22" s="21"/>
      <c r="D22" s="28">
        <f>IF(C22="","",IF(C22=1,"Uitstekend",IF(C22=2,"Goed",IF(C22=3,"Redelijk",IF(C22=4,"Matig",IF(C22=5,"Slecht","Zeer slecht"))))))</f>
      </c>
      <c r="E22" s="21"/>
      <c r="F22" s="21"/>
      <c r="G22" s="21"/>
      <c r="H22" s="21"/>
      <c r="I22" s="21"/>
    </row>
    <row r="23" spans="1:9" x14ac:dyDescent="0.25">
      <c r="A23" s="28">
        <f>IF(Gebouwenlijst!A23="","",Gebouwenlijst!A23)</f>
      </c>
      <c r="B23" s="28">
        <f>IF(Gebouwenlijst!B23="","",Gebouwenlijst!B23)</f>
      </c>
      <c r="C23" s="21"/>
      <c r="D23" s="28">
        <f>IF(C23="","",IF(C23=1,"Uitstekend",IF(C23=2,"Goed",IF(C23=3,"Redelijk",IF(C23=4,"Matig",IF(C23=5,"Slecht","Zeer slecht"))))))</f>
      </c>
      <c r="E23" s="21"/>
      <c r="F23" s="21"/>
      <c r="G23" s="21"/>
      <c r="H23" s="21"/>
      <c r="I23" s="21"/>
    </row>
    <row r="24" spans="1:9" x14ac:dyDescent="0.25">
      <c r="A24" s="28">
        <f>IF(Gebouwenlijst!A24="","",Gebouwenlijst!A24)</f>
      </c>
      <c r="B24" s="28">
        <f>IF(Gebouwenlijst!B24="","",Gebouwenlijst!B24)</f>
      </c>
      <c r="C24" s="21"/>
      <c r="D24" s="28">
        <f>IF(C24="","",IF(C24=1,"Uitstekend",IF(C24=2,"Goed",IF(C24=3,"Redelijk",IF(C24=4,"Matig",IF(C24=5,"Slecht","Zeer slecht"))))))</f>
      </c>
      <c r="E24" s="21"/>
      <c r="F24" s="21"/>
      <c r="G24" s="21"/>
      <c r="H24" s="21"/>
      <c r="I24" s="21"/>
    </row>
    <row r="25" spans="1:9" x14ac:dyDescent="0.25">
      <c r="A25" s="28">
        <f>IF(Gebouwenlijst!A25="","",Gebouwenlijst!A25)</f>
      </c>
      <c r="B25" s="28">
        <f>IF(Gebouwenlijst!B25="","",Gebouwenlijst!B25)</f>
      </c>
      <c r="C25" s="21"/>
      <c r="D25" s="28">
        <f>IF(C25="","",IF(C25=1,"Uitstekend",IF(C25=2,"Goed",IF(C25=3,"Redelijk",IF(C25=4,"Matig",IF(C25=5,"Slecht","Zeer slecht"))))))</f>
      </c>
      <c r="E25" s="21"/>
      <c r="F25" s="21"/>
      <c r="G25" s="21"/>
      <c r="H25" s="21"/>
      <c r="I25" s="21"/>
    </row>
    <row r="26" spans="1:9" x14ac:dyDescent="0.25">
      <c r="A26" s="28">
        <f>IF(Gebouwenlijst!A26="","",Gebouwenlijst!A26)</f>
      </c>
      <c r="B26" s="28">
        <f>IF(Gebouwenlijst!B26="","",Gebouwenlijst!B26)</f>
      </c>
      <c r="C26" s="21"/>
      <c r="D26" s="28">
        <f>IF(C26="","",IF(C26=1,"Uitstekend",IF(C26=2,"Goed",IF(C26=3,"Redelijk",IF(C26=4,"Matig",IF(C26=5,"Slecht","Zeer slecht"))))))</f>
      </c>
      <c r="E26" s="21"/>
      <c r="F26" s="21"/>
      <c r="G26" s="21"/>
      <c r="H26" s="21"/>
      <c r="I26" s="21"/>
    </row>
    <row r="27" spans="1:9" x14ac:dyDescent="0.25">
      <c r="A27" s="28">
        <f>IF(Gebouwenlijst!A27="","",Gebouwenlijst!A27)</f>
      </c>
      <c r="B27" s="28">
        <f>IF(Gebouwenlijst!B27="","",Gebouwenlijst!B27)</f>
      </c>
      <c r="C27" s="21"/>
      <c r="D27" s="28">
        <f>IF(C27="","",IF(C27=1,"Uitstekend",IF(C27=2,"Goed",IF(C27=3,"Redelijk",IF(C27=4,"Matig",IF(C27=5,"Slecht","Zeer slecht"))))))</f>
      </c>
      <c r="E27" s="21"/>
      <c r="F27" s="21"/>
      <c r="G27" s="21"/>
      <c r="H27" s="21"/>
      <c r="I27" s="21"/>
    </row>
    <row r="28" spans="1:9" x14ac:dyDescent="0.25">
      <c r="A28" s="28">
        <f>IF(Gebouwenlijst!A28="","",Gebouwenlijst!A28)</f>
      </c>
      <c r="B28" s="28">
        <f>IF(Gebouwenlijst!B28="","",Gebouwenlijst!B28)</f>
      </c>
      <c r="C28" s="21"/>
      <c r="D28" s="28">
        <f>IF(C28="","",IF(C28=1,"Uitstekend",IF(C28=2,"Goed",IF(C28=3,"Redelijk",IF(C28=4,"Matig",IF(C28=5,"Slecht","Zeer slecht"))))))</f>
      </c>
      <c r="E28" s="21"/>
      <c r="F28" s="21"/>
      <c r="G28" s="21"/>
      <c r="H28" s="21"/>
      <c r="I28" s="21"/>
    </row>
    <row r="29" spans="1:9" x14ac:dyDescent="0.25">
      <c r="A29" s="28">
        <f>IF(Gebouwenlijst!A29="","",Gebouwenlijst!A29)</f>
      </c>
      <c r="B29" s="28">
        <f>IF(Gebouwenlijst!B29="","",Gebouwenlijst!B29)</f>
      </c>
      <c r="C29" s="21"/>
      <c r="D29" s="28">
        <f>IF(C29="","",IF(C29=1,"Uitstekend",IF(C29=2,"Goed",IF(C29=3,"Redelijk",IF(C29=4,"Matig",IF(C29=5,"Slecht","Zeer slecht"))))))</f>
      </c>
      <c r="E29" s="21"/>
      <c r="F29" s="21"/>
      <c r="G29" s="21"/>
      <c r="H29" s="21"/>
      <c r="I29" s="21"/>
    </row>
    <row r="30" spans="1:9" x14ac:dyDescent="0.25">
      <c r="A30" s="28">
        <f>IF(Gebouwenlijst!A30="","",Gebouwenlijst!A30)</f>
      </c>
      <c r="B30" s="28">
        <f>IF(Gebouwenlijst!B30="","",Gebouwenlijst!B30)</f>
      </c>
      <c r="C30" s="21"/>
      <c r="D30" s="28">
        <f>IF(C30="","",IF(C30=1,"Uitstekend",IF(C30=2,"Goed",IF(C30=3,"Redelijk",IF(C30=4,"Matig",IF(C30=5,"Slecht","Zeer slecht"))))))</f>
      </c>
      <c r="E30" s="21"/>
      <c r="F30" s="21"/>
      <c r="G30" s="21"/>
      <c r="H30" s="21"/>
      <c r="I30" s="21"/>
    </row>
    <row r="31" spans="1:9" x14ac:dyDescent="0.25">
      <c r="A31" s="28">
        <f>IF(Gebouwenlijst!A31="","",Gebouwenlijst!A31)</f>
      </c>
      <c r="B31" s="28">
        <f>IF(Gebouwenlijst!B31="","",Gebouwenlijst!B31)</f>
      </c>
      <c r="C31" s="21"/>
      <c r="D31" s="28">
        <f>IF(C31="","",IF(C31=1,"Uitstekend",IF(C31=2,"Goed",IF(C31=3,"Redelijk",IF(C31=4,"Matig",IF(C31=5,"Slecht","Zeer slecht"))))))</f>
      </c>
      <c r="E31" s="21"/>
      <c r="F31" s="21"/>
      <c r="G31" s="21"/>
      <c r="H31" s="21"/>
      <c r="I31" s="21"/>
    </row>
    <row r="32" spans="1:9" x14ac:dyDescent="0.25">
      <c r="A32" s="28">
        <f>IF(Gebouwenlijst!A32="","",Gebouwenlijst!A32)</f>
      </c>
      <c r="B32" s="28">
        <f>IF(Gebouwenlijst!B32="","",Gebouwenlijst!B32)</f>
      </c>
      <c r="C32" s="21"/>
      <c r="D32" s="28">
        <f>IF(C32="","",IF(C32=1,"Uitstekend",IF(C32=2,"Goed",IF(C32=3,"Redelijk",IF(C32=4,"Matig",IF(C32=5,"Slecht","Zeer slecht"))))))</f>
      </c>
      <c r="E32" s="21"/>
      <c r="F32" s="21"/>
      <c r="G32" s="21"/>
      <c r="H32" s="21"/>
      <c r="I32" s="21"/>
    </row>
    <row r="33" spans="1:9" x14ac:dyDescent="0.25">
      <c r="A33" s="28">
        <f>IF(Gebouwenlijst!A33="","",Gebouwenlijst!A33)</f>
      </c>
      <c r="B33" s="28">
        <f>IF(Gebouwenlijst!B33="","",Gebouwenlijst!B33)</f>
      </c>
      <c r="C33" s="21"/>
      <c r="D33" s="28">
        <f>IF(C33="","",IF(C33=1,"Uitstekend",IF(C33=2,"Goed",IF(C33=3,"Redelijk",IF(C33=4,"Matig",IF(C33=5,"Slecht","Zeer slecht"))))))</f>
      </c>
      <c r="E33" s="21"/>
      <c r="F33" s="21"/>
      <c r="G33" s="21"/>
      <c r="H33" s="21"/>
      <c r="I33" s="21"/>
    </row>
    <row r="34" spans="1:9" x14ac:dyDescent="0.25">
      <c r="A34" s="28">
        <f>IF(Gebouwenlijst!A34="","",Gebouwenlijst!A34)</f>
      </c>
      <c r="B34" s="28">
        <f>IF(Gebouwenlijst!B34="","",Gebouwenlijst!B34)</f>
      </c>
      <c r="C34" s="21"/>
      <c r="D34" s="28">
        <f>IF(C34="","",IF(C34=1,"Uitstekend",IF(C34=2,"Goed",IF(C34=3,"Redelijk",IF(C34=4,"Matig",IF(C34=5,"Slecht","Zeer slecht"))))))</f>
      </c>
      <c r="E34" s="21"/>
      <c r="F34" s="21"/>
      <c r="G34" s="21"/>
      <c r="H34" s="21"/>
      <c r="I34" s="21"/>
    </row>
    <row r="35" spans="1:9" x14ac:dyDescent="0.25">
      <c r="A35" s="28">
        <f>IF(Gebouwenlijst!A35="","",Gebouwenlijst!A35)</f>
      </c>
      <c r="B35" s="28">
        <f>IF(Gebouwenlijst!B35="","",Gebouwenlijst!B35)</f>
      </c>
      <c r="C35" s="21"/>
      <c r="D35" s="28">
        <f>IF(C35="","",IF(C35=1,"Uitstekend",IF(C35=2,"Goed",IF(C35=3,"Redelijk",IF(C35=4,"Matig",IF(C35=5,"Slecht","Zeer slecht"))))))</f>
      </c>
      <c r="E35" s="21"/>
      <c r="F35" s="21"/>
      <c r="G35" s="21"/>
      <c r="H35" s="21"/>
      <c r="I35" s="21"/>
    </row>
    <row r="36" spans="1:9" x14ac:dyDescent="0.25">
      <c r="A36" s="28">
        <f>IF(Gebouwenlijst!A36="","",Gebouwenlijst!A36)</f>
      </c>
      <c r="B36" s="28">
        <f>IF(Gebouwenlijst!B36="","",Gebouwenlijst!B36)</f>
      </c>
      <c r="C36" s="21"/>
      <c r="D36" s="28">
        <f>IF(C36="","",IF(C36=1,"Uitstekend",IF(C36=2,"Goed",IF(C36=3,"Redelijk",IF(C36=4,"Matig",IF(C36=5,"Slecht","Zeer slecht"))))))</f>
      </c>
      <c r="E36" s="21"/>
      <c r="F36" s="21"/>
      <c r="G36" s="21"/>
      <c r="H36" s="21"/>
      <c r="I36" s="21"/>
    </row>
    <row r="37" spans="1:9" x14ac:dyDescent="0.25">
      <c r="A37" s="28">
        <f>IF(Gebouwenlijst!A37="","",Gebouwenlijst!A37)</f>
      </c>
      <c r="B37" s="28">
        <f>IF(Gebouwenlijst!B37="","",Gebouwenlijst!B37)</f>
      </c>
      <c r="C37" s="21"/>
      <c r="D37" s="28">
        <f>IF(C37="","",IF(C37=1,"Uitstekend",IF(C37=2,"Goed",IF(C37=3,"Redelijk",IF(C37=4,"Matig",IF(C37=5,"Slecht","Zeer slecht"))))))</f>
      </c>
      <c r="E37" s="21"/>
      <c r="F37" s="21"/>
      <c r="G37" s="21"/>
      <c r="H37" s="21"/>
      <c r="I37" s="21"/>
    </row>
    <row r="38" spans="1:9" x14ac:dyDescent="0.25">
      <c r="A38" s="28">
        <f>IF(Gebouwenlijst!A38="","",Gebouwenlijst!A38)</f>
      </c>
      <c r="B38" s="28">
        <f>IF(Gebouwenlijst!B38="","",Gebouwenlijst!B38)</f>
      </c>
      <c r="C38" s="21"/>
      <c r="D38" s="28">
        <f>IF(C38="","",IF(C38=1,"Uitstekend",IF(C38=2,"Goed",IF(C38=3,"Redelijk",IF(C38=4,"Matig",IF(C38=5,"Slecht","Zeer slecht"))))))</f>
      </c>
      <c r="E38" s="21"/>
      <c r="F38" s="21"/>
      <c r="G38" s="21"/>
      <c r="H38" s="21"/>
      <c r="I38" s="21"/>
    </row>
    <row r="39" spans="1:9" x14ac:dyDescent="0.25">
      <c r="A39" s="28">
        <f>IF(Gebouwenlijst!A39="","",Gebouwenlijst!A39)</f>
      </c>
      <c r="B39" s="28">
        <f>IF(Gebouwenlijst!B39="","",Gebouwenlijst!B39)</f>
      </c>
      <c r="C39" s="21"/>
      <c r="D39" s="28">
        <f>IF(C39="","",IF(C39=1,"Uitstekend",IF(C39=2,"Goed",IF(C39=3,"Redelijk",IF(C39=4,"Matig",IF(C39=5,"Slecht","Zeer slecht"))))))</f>
      </c>
      <c r="E39" s="21"/>
      <c r="F39" s="21"/>
      <c r="G39" s="21"/>
      <c r="H39" s="21"/>
      <c r="I39" s="21"/>
    </row>
    <row r="40" spans="1:9" x14ac:dyDescent="0.25">
      <c r="A40" s="28">
        <f>IF(Gebouwenlijst!A40="","",Gebouwenlijst!A40)</f>
      </c>
      <c r="B40" s="28">
        <f>IF(Gebouwenlijst!B40="","",Gebouwenlijst!B40)</f>
      </c>
      <c r="C40" s="21"/>
      <c r="D40" s="28">
        <f>IF(C40="","",IF(C40=1,"Uitstekend",IF(C40=2,"Goed",IF(C40=3,"Redelijk",IF(C40=4,"Matig",IF(C40=5,"Slecht","Zeer slecht"))))))</f>
      </c>
      <c r="E40" s="21"/>
      <c r="F40" s="21"/>
      <c r="G40" s="21"/>
      <c r="H40" s="21"/>
      <c r="I40" s="21"/>
    </row>
    <row r="41" spans="1:9" x14ac:dyDescent="0.25">
      <c r="A41" s="28">
        <f>IF(Gebouwenlijst!A41="","",Gebouwenlijst!A41)</f>
      </c>
      <c r="B41" s="28">
        <f>IF(Gebouwenlijst!B41="","",Gebouwenlijst!B41)</f>
      </c>
      <c r="C41" s="21"/>
      <c r="D41" s="28">
        <f>IF(C41="","",IF(C41=1,"Uitstekend",IF(C41=2,"Goed",IF(C41=3,"Redelijk",IF(C41=4,"Matig",IF(C41=5,"Slecht","Zeer slecht"))))))</f>
      </c>
      <c r="E41" s="21"/>
      <c r="F41" s="21"/>
      <c r="G41" s="21"/>
      <c r="H41" s="21"/>
      <c r="I41" s="21"/>
    </row>
    <row r="42" spans="1:9" x14ac:dyDescent="0.25">
      <c r="A42" s="28">
        <f>IF(Gebouwenlijst!A42="","",Gebouwenlijst!A42)</f>
      </c>
      <c r="B42" s="28">
        <f>IF(Gebouwenlijst!B42="","",Gebouwenlijst!B42)</f>
      </c>
      <c r="C42" s="21"/>
      <c r="D42" s="28">
        <f>IF(C42="","",IF(C42=1,"Uitstekend",IF(C42=2,"Goed",IF(C42=3,"Redelijk",IF(C42=4,"Matig",IF(C42=5,"Slecht","Zeer slecht"))))))</f>
      </c>
      <c r="E42" s="21"/>
      <c r="F42" s="21"/>
      <c r="G42" s="21"/>
      <c r="H42" s="21"/>
      <c r="I42" s="21"/>
    </row>
    <row r="43" spans="1:9" x14ac:dyDescent="0.25">
      <c r="A43" s="28">
        <f>IF(Gebouwenlijst!A43="","",Gebouwenlijst!A43)</f>
      </c>
      <c r="B43" s="28">
        <f>IF(Gebouwenlijst!B43="","",Gebouwenlijst!B43)</f>
      </c>
      <c r="C43" s="21"/>
      <c r="D43" s="28">
        <f>IF(C43="","",IF(C43=1,"Uitstekend",IF(C43=2,"Goed",IF(C43=3,"Redelijk",IF(C43=4,"Matig",IF(C43=5,"Slecht","Zeer slecht"))))))</f>
      </c>
      <c r="E43" s="21"/>
      <c r="F43" s="21"/>
      <c r="G43" s="21"/>
      <c r="H43" s="21"/>
      <c r="I43" s="21"/>
    </row>
    <row r="44" spans="1:9" x14ac:dyDescent="0.25">
      <c r="A44" s="28">
        <f>IF(Gebouwenlijst!A44="","",Gebouwenlijst!A44)</f>
      </c>
      <c r="B44" s="28">
        <f>IF(Gebouwenlijst!B44="","",Gebouwenlijst!B44)</f>
      </c>
      <c r="C44" s="21"/>
      <c r="D44" s="28">
        <f>IF(C44="","",IF(C44=1,"Uitstekend",IF(C44=2,"Goed",IF(C44=3,"Redelijk",IF(C44=4,"Matig",IF(C44=5,"Slecht","Zeer slecht"))))))</f>
      </c>
      <c r="E44" s="21"/>
      <c r="F44" s="21"/>
      <c r="G44" s="21"/>
      <c r="H44" s="21"/>
      <c r="I44" s="21"/>
    </row>
    <row r="45" spans="1:9" x14ac:dyDescent="0.25">
      <c r="A45" s="28">
        <f>IF(Gebouwenlijst!A45="","",Gebouwenlijst!A45)</f>
      </c>
      <c r="B45" s="28">
        <f>IF(Gebouwenlijst!B45="","",Gebouwenlijst!B45)</f>
      </c>
      <c r="C45" s="21"/>
      <c r="D45" s="28">
        <f>IF(C45="","",IF(C45=1,"Uitstekend",IF(C45=2,"Goed",IF(C45=3,"Redelijk",IF(C45=4,"Matig",IF(C45=5,"Slecht","Zeer slecht"))))))</f>
      </c>
      <c r="E45" s="21"/>
      <c r="F45" s="21"/>
      <c r="G45" s="21"/>
      <c r="H45" s="21"/>
      <c r="I45" s="21"/>
    </row>
    <row r="46" spans="1:9" x14ac:dyDescent="0.25">
      <c r="A46" s="28">
        <f>IF(Gebouwenlijst!A46="","",Gebouwenlijst!A46)</f>
      </c>
      <c r="B46" s="28">
        <f>IF(Gebouwenlijst!B46="","",Gebouwenlijst!B46)</f>
      </c>
      <c r="C46" s="21"/>
      <c r="D46" s="28">
        <f>IF(C46="","",IF(C46=1,"Uitstekend",IF(C46=2,"Goed",IF(C46=3,"Redelijk",IF(C46=4,"Matig",IF(C46=5,"Slecht","Zeer slecht"))))))</f>
      </c>
      <c r="E46" s="21"/>
      <c r="F46" s="21"/>
      <c r="G46" s="21"/>
      <c r="H46" s="21"/>
      <c r="I46" s="21"/>
    </row>
    <row r="47" spans="1:9" x14ac:dyDescent="0.25">
      <c r="A47" s="28">
        <f>IF(Gebouwenlijst!A47="","",Gebouwenlijst!A47)</f>
      </c>
      <c r="B47" s="28">
        <f>IF(Gebouwenlijst!B47="","",Gebouwenlijst!B47)</f>
      </c>
      <c r="C47" s="21"/>
      <c r="D47" s="28">
        <f>IF(C47="","",IF(C47=1,"Uitstekend",IF(C47=2,"Goed",IF(C47=3,"Redelijk",IF(C47=4,"Matig",IF(C47=5,"Slecht","Zeer slecht"))))))</f>
      </c>
      <c r="E47" s="21"/>
      <c r="F47" s="21"/>
      <c r="G47" s="21"/>
      <c r="H47" s="21"/>
      <c r="I47" s="21"/>
    </row>
    <row r="48" spans="1:9" x14ac:dyDescent="0.25">
      <c r="A48" s="28">
        <f>IF(Gebouwenlijst!A48="","",Gebouwenlijst!A48)</f>
      </c>
      <c r="B48" s="28">
        <f>IF(Gebouwenlijst!B48="","",Gebouwenlijst!B48)</f>
      </c>
      <c r="C48" s="21"/>
      <c r="D48" s="28">
        <f>IF(C48="","",IF(C48=1,"Uitstekend",IF(C48=2,"Goed",IF(C48=3,"Redelijk",IF(C48=4,"Matig",IF(C48=5,"Slecht","Zeer slecht"))))))</f>
      </c>
      <c r="E48" s="21"/>
      <c r="F48" s="21"/>
      <c r="G48" s="21"/>
      <c r="H48" s="21"/>
      <c r="I48" s="21"/>
    </row>
    <row r="49" spans="1:9" x14ac:dyDescent="0.25">
      <c r="A49" s="28">
        <f>IF(Gebouwenlijst!A49="","",Gebouwenlijst!A49)</f>
      </c>
      <c r="B49" s="28">
        <f>IF(Gebouwenlijst!B49="","",Gebouwenlijst!B49)</f>
      </c>
      <c r="C49" s="21"/>
      <c r="D49" s="28">
        <f>IF(C49="","",IF(C49=1,"Uitstekend",IF(C49=2,"Goed",IF(C49=3,"Redelijk",IF(C49=4,"Matig",IF(C49=5,"Slecht","Zeer slecht"))))))</f>
      </c>
      <c r="E49" s="21"/>
      <c r="F49" s="21"/>
      <c r="G49" s="21"/>
      <c r="H49" s="21"/>
      <c r="I49" s="21"/>
    </row>
    <row r="50" spans="1:9" x14ac:dyDescent="0.25">
      <c r="A50" s="28">
        <f>IF(Gebouwenlijst!A50="","",Gebouwenlijst!A50)</f>
      </c>
      <c r="B50" s="28">
        <f>IF(Gebouwenlijst!B50="","",Gebouwenlijst!B50)</f>
      </c>
      <c r="C50" s="21"/>
      <c r="D50" s="28">
        <f>IF(C50="","",IF(C50=1,"Uitstekend",IF(C50=2,"Goed",IF(C50=3,"Redelijk",IF(C50=4,"Matig",IF(C50=5,"Slecht","Zeer slecht"))))))</f>
      </c>
      <c r="E50" s="21"/>
      <c r="F50" s="21"/>
      <c r="G50" s="21"/>
      <c r="H50" s="21"/>
      <c r="I50" s="21"/>
    </row>
    <row r="51" spans="1:9" x14ac:dyDescent="0.25">
      <c r="A51" s="28">
        <f>IF(Gebouwenlijst!A51="","",Gebouwenlijst!A51)</f>
      </c>
      <c r="B51" s="28">
        <f>IF(Gebouwenlijst!B51="","",Gebouwenlijst!B51)</f>
      </c>
      <c r="C51" s="21"/>
      <c r="D51" s="28">
        <f>IF(C51="","",IF(C51=1,"Uitstekend",IF(C51=2,"Goed",IF(C51=3,"Redelijk",IF(C51=4,"Matig",IF(C51=5,"Slecht","Zeer slecht"))))))</f>
      </c>
      <c r="E51" s="21"/>
      <c r="F51" s="21"/>
      <c r="G51" s="21"/>
      <c r="H51" s="21"/>
      <c r="I51" s="21"/>
    </row>
    <row r="52" spans="1:9" x14ac:dyDescent="0.25">
      <c r="A52" s="28">
        <f>IF(Gebouwenlijst!A52="","",Gebouwenlijst!A52)</f>
      </c>
      <c r="B52" s="28">
        <f>IF(Gebouwenlijst!B52="","",Gebouwenlijst!B52)</f>
      </c>
      <c r="C52" s="21"/>
      <c r="D52" s="28">
        <f>IF(C52="","",IF(C52=1,"Uitstekend",IF(C52=2,"Goed",IF(C52=3,"Redelijk",IF(C52=4,"Matig",IF(C52=5,"Slecht","Zeer slecht"))))))</f>
      </c>
      <c r="E52" s="21"/>
      <c r="F52" s="21"/>
      <c r="G52" s="21"/>
      <c r="H52" s="21"/>
      <c r="I52" s="21"/>
    </row>
    <row r="53" spans="1:9" x14ac:dyDescent="0.25">
      <c r="A53" s="28">
        <f>IF(Gebouwenlijst!A53="","",Gebouwenlijst!A53)</f>
      </c>
      <c r="B53" s="28">
        <f>IF(Gebouwenlijst!B53="","",Gebouwenlijst!B53)</f>
      </c>
      <c r="C53" s="21"/>
      <c r="D53" s="28">
        <f>IF(C53="","",IF(C53=1,"Uitstekend",IF(C53=2,"Goed",IF(C53=3,"Redelijk",IF(C53=4,"Matig",IF(C53=5,"Slecht","Zeer slecht"))))))</f>
      </c>
      <c r="E53" s="21"/>
      <c r="F53" s="21"/>
      <c r="G53" s="21"/>
      <c r="H53" s="21"/>
      <c r="I53" s="21"/>
    </row>
  </sheetData>
  <mergeCells count="2">
    <mergeCell ref="A1:I1"/>
    <mergeCell ref="A2:I2"/>
  </mergeCells>
  <conditionalFormatting sqref="C4:C53">
    <cfRule type="cellIs" dxfId="0" priority="1" operator="lessThanOrEqual">
      <formula>2</formula>
    </cfRule>
    <cfRule type="cellIs" dxfId="1" priority="2" operator="equal">
      <formula>4</formula>
    </cfRule>
    <cfRule type="cellIs" dxfId="2" priority="3" operator="greaterThanOrEqual">
      <formula>5</formula>
    </cfRule>
  </conditionalFormatting>
  <dataValidations count="6">
    <dataValidation type="list" allowBlank="1" showErrorMessage="1" errorTitle="Ongeldige invoer" error="Kies een waarde uit de lijst." sqref="C10:C53">
      <formula1>"1,2,3,4,5,6"</formula1>
    </dataValidation>
    <dataValidation type="list" allowBlank="1" showErrorMessage="1" errorTitle="Ongeldige invoer" error="Kies een waarde uit de lijst." sqref="C4:C53">
      <formula1>"1,2,3,4,5,6"</formula1>
    </dataValidation>
    <dataValidation type="list" allowBlank="1" showErrorMessage="1" errorTitle="Ongeldige invoer" error="Kies een waarde uit de lijst." sqref="E10:F53">
      <formula1>"A++++,A+++,A++,A+,A,B,C,D,E,F,G"</formula1>
    </dataValidation>
    <dataValidation type="list" allowBlank="1" showErrorMessage="1" errorTitle="Ongeldige invoer" error="Kies een waarde uit de lijst." sqref="E4:F53">
      <formula1>"A++++,A+++,A++,A+,A,B,C,D,E,F,G"</formula1>
    </dataValidation>
    <dataValidation type="list" allowBlank="1" showErrorMessage="1" errorTitle="Ongeldige invoer" error="Kies een waarde uit de lijst." sqref="G10:H53">
      <formula1>"Ja,Nee,Onbekend"</formula1>
    </dataValidation>
    <dataValidation type="list" allowBlank="1" showErrorMessage="1" errorTitle="Ongeldige invoer" error="Kies een waarde uit de lijst." sqref="G4:H53">
      <formula1>"Ja,Nee,Onbekend"</formula1>
    </dataValidation>
  </dataValidations>
  <pageSetup paperSize="9" orientation="landscape" fitToWidth="1" fitToHeight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I53"/>
  <sheetViews>
    <sheetView workbookViewId="0">
      <pane xSplit="2" ySplit="3" topLeftCell="C4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28" customWidth="1"/>
    <col min="3" max="4" width="22" customWidth="1"/>
    <col min="5" max="7" width="18" customWidth="1"/>
    <col min="8" max="8" width="14" customWidth="1"/>
    <col min="9" max="9" width="16" customWidth="1"/>
  </cols>
  <sheetData>
    <row r="1" ht="36" customHeight="1" spans="1:9" x14ac:dyDescent="0.25">
      <c r="A1" s="18" t="s">
        <v>79</v>
      </c>
      <c r="B1" s="18"/>
      <c r="C1" s="18"/>
      <c r="D1" s="18"/>
      <c r="E1" s="18"/>
      <c r="F1" s="18"/>
      <c r="G1" s="18"/>
      <c r="H1" s="18"/>
      <c r="I1" s="18"/>
    </row>
    <row r="2" ht="24" customHeight="1" spans="1:9" x14ac:dyDescent="0.25">
      <c r="A2" s="19" t="s">
        <v>80</v>
      </c>
      <c r="B2" s="19"/>
      <c r="C2" s="19"/>
      <c r="D2" s="19"/>
      <c r="E2" s="19"/>
      <c r="F2" s="19"/>
      <c r="G2" s="19"/>
      <c r="H2" s="19"/>
      <c r="I2" s="19"/>
    </row>
    <row r="3" ht="28" customHeight="1" spans="1:9" x14ac:dyDescent="0.25">
      <c r="A3" s="20" t="s">
        <v>58</v>
      </c>
      <c r="B3" s="20" t="s">
        <v>59</v>
      </c>
      <c r="C3" s="20" t="s">
        <v>81</v>
      </c>
      <c r="D3" s="20" t="s">
        <v>82</v>
      </c>
      <c r="E3" s="20" t="s">
        <v>83</v>
      </c>
      <c r="F3" s="20" t="s">
        <v>84</v>
      </c>
      <c r="G3" s="20" t="s">
        <v>85</v>
      </c>
      <c r="H3" s="20" t="s">
        <v>86</v>
      </c>
      <c r="I3" s="20" t="s">
        <v>87</v>
      </c>
    </row>
    <row r="4" spans="1:9" x14ac:dyDescent="0.25">
      <c r="A4" s="28">
        <f>IF(Gebouwenlijst!A4="","",Gebouwenlijst!A4)</f>
      </c>
      <c r="B4" s="28">
        <f>IF(Gebouwenlijst!B4="","",Gebouwenlijst!B4)</f>
      </c>
      <c r="C4" s="21"/>
      <c r="D4" s="21"/>
      <c r="E4" s="21"/>
      <c r="F4" s="21"/>
      <c r="G4" s="21"/>
      <c r="H4" s="29">
        <f>IF(B4="","",IFERROR(AVERAGE(C4:G4),""))</f>
      </c>
      <c r="I4" s="28">
        <f>IF(H4="","",IF(H4&gt;=4,"Goed",IF(H4&gt;=3,"Voldoende",IF(H4&gt;=2,"Onvoldoende","Ongeschikt"))))</f>
      </c>
    </row>
    <row r="5" spans="1:9" x14ac:dyDescent="0.25">
      <c r="A5" s="28">
        <f>IF(Gebouwenlijst!A5="","",Gebouwenlijst!A5)</f>
      </c>
      <c r="B5" s="28">
        <f>IF(Gebouwenlijst!B5="","",Gebouwenlijst!B5)</f>
      </c>
      <c r="C5" s="21"/>
      <c r="D5" s="21"/>
      <c r="E5" s="21"/>
      <c r="F5" s="21"/>
      <c r="G5" s="21"/>
      <c r="H5" s="29">
        <f>IF(B5="","",IFERROR(AVERAGE(C5:G5),""))</f>
      </c>
      <c r="I5" s="28">
        <f>IF(H5="","",IF(H5&gt;=4,"Goed",IF(H5&gt;=3,"Voldoende",IF(H5&gt;=2,"Onvoldoende","Ongeschikt"))))</f>
      </c>
    </row>
    <row r="6" spans="1:9" x14ac:dyDescent="0.25">
      <c r="A6" s="28">
        <f>IF(Gebouwenlijst!A6="","",Gebouwenlijst!A6)</f>
      </c>
      <c r="B6" s="28">
        <f>IF(Gebouwenlijst!B6="","",Gebouwenlijst!B6)</f>
      </c>
      <c r="C6" s="21"/>
      <c r="D6" s="21"/>
      <c r="E6" s="21"/>
      <c r="F6" s="21"/>
      <c r="G6" s="21"/>
      <c r="H6" s="29">
        <f>IF(B6="","",IFERROR(AVERAGE(C6:G6),""))</f>
      </c>
      <c r="I6" s="28">
        <f>IF(H6="","",IF(H6&gt;=4,"Goed",IF(H6&gt;=3,"Voldoende",IF(H6&gt;=2,"Onvoldoende","Ongeschikt"))))</f>
      </c>
    </row>
    <row r="7" spans="1:9" x14ac:dyDescent="0.25">
      <c r="A7" s="28">
        <f>IF(Gebouwenlijst!A7="","",Gebouwenlijst!A7)</f>
      </c>
      <c r="B7" s="28">
        <f>IF(Gebouwenlijst!B7="","",Gebouwenlijst!B7)</f>
      </c>
      <c r="C7" s="21"/>
      <c r="D7" s="21"/>
      <c r="E7" s="21"/>
      <c r="F7" s="21"/>
      <c r="G7" s="21"/>
      <c r="H7" s="29">
        <f>IF(B7="","",IFERROR(AVERAGE(C7:G7),""))</f>
      </c>
      <c r="I7" s="28">
        <f>IF(H7="","",IF(H7&gt;=4,"Goed",IF(H7&gt;=3,"Voldoende",IF(H7&gt;=2,"Onvoldoende","Ongeschikt"))))</f>
      </c>
    </row>
    <row r="8" spans="1:9" x14ac:dyDescent="0.25">
      <c r="A8" s="28">
        <f>IF(Gebouwenlijst!A8="","",Gebouwenlijst!A8)</f>
      </c>
      <c r="B8" s="28">
        <f>IF(Gebouwenlijst!B8="","",Gebouwenlijst!B8)</f>
      </c>
      <c r="C8" s="21"/>
      <c r="D8" s="21"/>
      <c r="E8" s="21"/>
      <c r="F8" s="21"/>
      <c r="G8" s="21"/>
      <c r="H8" s="29">
        <f>IF(B8="","",IFERROR(AVERAGE(C8:G8),""))</f>
      </c>
      <c r="I8" s="28">
        <f>IF(H8="","",IF(H8&gt;=4,"Goed",IF(H8&gt;=3,"Voldoende",IF(H8&gt;=2,"Onvoldoende","Ongeschikt"))))</f>
      </c>
    </row>
    <row r="9" spans="1:9" x14ac:dyDescent="0.25">
      <c r="A9" s="28">
        <f>IF(Gebouwenlijst!A9="","",Gebouwenlijst!A9)</f>
      </c>
      <c r="B9" s="28">
        <f>IF(Gebouwenlijst!B9="","",Gebouwenlijst!B9)</f>
      </c>
      <c r="C9" s="21"/>
      <c r="D9" s="21"/>
      <c r="E9" s="21"/>
      <c r="F9" s="21"/>
      <c r="G9" s="21"/>
      <c r="H9" s="29">
        <f>IF(B9="","",IFERROR(AVERAGE(C9:G9),""))</f>
      </c>
      <c r="I9" s="28">
        <f>IF(H9="","",IF(H9&gt;=4,"Goed",IF(H9&gt;=3,"Voldoende",IF(H9&gt;=2,"Onvoldoende","Ongeschikt"))))</f>
      </c>
    </row>
    <row r="10" spans="1:9" x14ac:dyDescent="0.25">
      <c r="A10" s="28">
        <f>IF(Gebouwenlijst!A10="","",Gebouwenlijst!A10)</f>
      </c>
      <c r="B10" s="28">
        <f>IF(Gebouwenlijst!B10="","",Gebouwenlijst!B10)</f>
      </c>
      <c r="C10" s="21"/>
      <c r="D10" s="21"/>
      <c r="E10" s="21"/>
      <c r="F10" s="21"/>
      <c r="G10" s="21"/>
      <c r="H10" s="29">
        <f>IF(B10="","",IFERROR(AVERAGE(C10:G10),""))</f>
      </c>
      <c r="I10" s="28">
        <f>IF(H10="","",IF(H10&gt;=4,"Goed",IF(H10&gt;=3,"Voldoende",IF(H10&gt;=2,"Onvoldoende","Ongeschikt"))))</f>
      </c>
    </row>
    <row r="11" spans="1:9" x14ac:dyDescent="0.25">
      <c r="A11" s="28">
        <f>IF(Gebouwenlijst!A11="","",Gebouwenlijst!A11)</f>
      </c>
      <c r="B11" s="28">
        <f>IF(Gebouwenlijst!B11="","",Gebouwenlijst!B11)</f>
      </c>
      <c r="C11" s="21"/>
      <c r="D11" s="21"/>
      <c r="E11" s="21"/>
      <c r="F11" s="21"/>
      <c r="G11" s="21"/>
      <c r="H11" s="29">
        <f>IF(B11="","",IFERROR(AVERAGE(C11:G11),""))</f>
      </c>
      <c r="I11" s="28">
        <f>IF(H11="","",IF(H11&gt;=4,"Goed",IF(H11&gt;=3,"Voldoende",IF(H11&gt;=2,"Onvoldoende","Ongeschikt"))))</f>
      </c>
    </row>
    <row r="12" spans="1:9" x14ac:dyDescent="0.25">
      <c r="A12" s="28">
        <f>IF(Gebouwenlijst!A12="","",Gebouwenlijst!A12)</f>
      </c>
      <c r="B12" s="28">
        <f>IF(Gebouwenlijst!B12="","",Gebouwenlijst!B12)</f>
      </c>
      <c r="C12" s="21"/>
      <c r="D12" s="21"/>
      <c r="E12" s="21"/>
      <c r="F12" s="21"/>
      <c r="G12" s="21"/>
      <c r="H12" s="29">
        <f>IF(B12="","",IFERROR(AVERAGE(C12:G12),""))</f>
      </c>
      <c r="I12" s="28">
        <f>IF(H12="","",IF(H12&gt;=4,"Goed",IF(H12&gt;=3,"Voldoende",IF(H12&gt;=2,"Onvoldoende","Ongeschikt"))))</f>
      </c>
    </row>
    <row r="13" spans="1:9" x14ac:dyDescent="0.25">
      <c r="A13" s="28">
        <f>IF(Gebouwenlijst!A13="","",Gebouwenlijst!A13)</f>
      </c>
      <c r="B13" s="28">
        <f>IF(Gebouwenlijst!B13="","",Gebouwenlijst!B13)</f>
      </c>
      <c r="C13" s="21"/>
      <c r="D13" s="21"/>
      <c r="E13" s="21"/>
      <c r="F13" s="21"/>
      <c r="G13" s="21"/>
      <c r="H13" s="29">
        <f>IF(B13="","",IFERROR(AVERAGE(C13:G13),""))</f>
      </c>
      <c r="I13" s="28">
        <f>IF(H13="","",IF(H13&gt;=4,"Goed",IF(H13&gt;=3,"Voldoende",IF(H13&gt;=2,"Onvoldoende","Ongeschikt"))))</f>
      </c>
    </row>
    <row r="14" spans="1:9" x14ac:dyDescent="0.25">
      <c r="A14" s="28">
        <f>IF(Gebouwenlijst!A14="","",Gebouwenlijst!A14)</f>
      </c>
      <c r="B14" s="28">
        <f>IF(Gebouwenlijst!B14="","",Gebouwenlijst!B14)</f>
      </c>
      <c r="C14" s="21"/>
      <c r="D14" s="21"/>
      <c r="E14" s="21"/>
      <c r="F14" s="21"/>
      <c r="G14" s="21"/>
      <c r="H14" s="29">
        <f>IF(B14="","",IFERROR(AVERAGE(C14:G14),""))</f>
      </c>
      <c r="I14" s="28">
        <f>IF(H14="","",IF(H14&gt;=4,"Goed",IF(H14&gt;=3,"Voldoende",IF(H14&gt;=2,"Onvoldoende","Ongeschikt"))))</f>
      </c>
    </row>
    <row r="15" spans="1:9" x14ac:dyDescent="0.25">
      <c r="A15" s="28">
        <f>IF(Gebouwenlijst!A15="","",Gebouwenlijst!A15)</f>
      </c>
      <c r="B15" s="28">
        <f>IF(Gebouwenlijst!B15="","",Gebouwenlijst!B15)</f>
      </c>
      <c r="C15" s="21"/>
      <c r="D15" s="21"/>
      <c r="E15" s="21"/>
      <c r="F15" s="21"/>
      <c r="G15" s="21"/>
      <c r="H15" s="29">
        <f>IF(B15="","",IFERROR(AVERAGE(C15:G15),""))</f>
      </c>
      <c r="I15" s="28">
        <f>IF(H15="","",IF(H15&gt;=4,"Goed",IF(H15&gt;=3,"Voldoende",IF(H15&gt;=2,"Onvoldoende","Ongeschikt"))))</f>
      </c>
    </row>
    <row r="16" spans="1:9" x14ac:dyDescent="0.25">
      <c r="A16" s="28">
        <f>IF(Gebouwenlijst!A16="","",Gebouwenlijst!A16)</f>
      </c>
      <c r="B16" s="28">
        <f>IF(Gebouwenlijst!B16="","",Gebouwenlijst!B16)</f>
      </c>
      <c r="C16" s="21"/>
      <c r="D16" s="21"/>
      <c r="E16" s="21"/>
      <c r="F16" s="21"/>
      <c r="G16" s="21"/>
      <c r="H16" s="29">
        <f>IF(B16="","",IFERROR(AVERAGE(C16:G16),""))</f>
      </c>
      <c r="I16" s="28">
        <f>IF(H16="","",IF(H16&gt;=4,"Goed",IF(H16&gt;=3,"Voldoende",IF(H16&gt;=2,"Onvoldoende","Ongeschikt"))))</f>
      </c>
    </row>
    <row r="17" spans="1:9" x14ac:dyDescent="0.25">
      <c r="A17" s="28">
        <f>IF(Gebouwenlijst!A17="","",Gebouwenlijst!A17)</f>
      </c>
      <c r="B17" s="28">
        <f>IF(Gebouwenlijst!B17="","",Gebouwenlijst!B17)</f>
      </c>
      <c r="C17" s="21"/>
      <c r="D17" s="21"/>
      <c r="E17" s="21"/>
      <c r="F17" s="21"/>
      <c r="G17" s="21"/>
      <c r="H17" s="29">
        <f>IF(B17="","",IFERROR(AVERAGE(C17:G17),""))</f>
      </c>
      <c r="I17" s="28">
        <f>IF(H17="","",IF(H17&gt;=4,"Goed",IF(H17&gt;=3,"Voldoende",IF(H17&gt;=2,"Onvoldoende","Ongeschikt"))))</f>
      </c>
    </row>
    <row r="18" spans="1:9" x14ac:dyDescent="0.25">
      <c r="A18" s="28">
        <f>IF(Gebouwenlijst!A18="","",Gebouwenlijst!A18)</f>
      </c>
      <c r="B18" s="28">
        <f>IF(Gebouwenlijst!B18="","",Gebouwenlijst!B18)</f>
      </c>
      <c r="C18" s="21"/>
      <c r="D18" s="21"/>
      <c r="E18" s="21"/>
      <c r="F18" s="21"/>
      <c r="G18" s="21"/>
      <c r="H18" s="29">
        <f>IF(B18="","",IFERROR(AVERAGE(C18:G18),""))</f>
      </c>
      <c r="I18" s="28">
        <f>IF(H18="","",IF(H18&gt;=4,"Goed",IF(H18&gt;=3,"Voldoende",IF(H18&gt;=2,"Onvoldoende","Ongeschikt"))))</f>
      </c>
    </row>
    <row r="19" spans="1:9" x14ac:dyDescent="0.25">
      <c r="A19" s="28">
        <f>IF(Gebouwenlijst!A19="","",Gebouwenlijst!A19)</f>
      </c>
      <c r="B19" s="28">
        <f>IF(Gebouwenlijst!B19="","",Gebouwenlijst!B19)</f>
      </c>
      <c r="C19" s="21"/>
      <c r="D19" s="21"/>
      <c r="E19" s="21"/>
      <c r="F19" s="21"/>
      <c r="G19" s="21"/>
      <c r="H19" s="29">
        <f>IF(B19="","",IFERROR(AVERAGE(C19:G19),""))</f>
      </c>
      <c r="I19" s="28">
        <f>IF(H19="","",IF(H19&gt;=4,"Goed",IF(H19&gt;=3,"Voldoende",IF(H19&gt;=2,"Onvoldoende","Ongeschikt"))))</f>
      </c>
    </row>
    <row r="20" spans="1:9" x14ac:dyDescent="0.25">
      <c r="A20" s="28">
        <f>IF(Gebouwenlijst!A20="","",Gebouwenlijst!A20)</f>
      </c>
      <c r="B20" s="28">
        <f>IF(Gebouwenlijst!B20="","",Gebouwenlijst!B20)</f>
      </c>
      <c r="C20" s="21"/>
      <c r="D20" s="21"/>
      <c r="E20" s="21"/>
      <c r="F20" s="21"/>
      <c r="G20" s="21"/>
      <c r="H20" s="29">
        <f>IF(B20="","",IFERROR(AVERAGE(C20:G20),""))</f>
      </c>
      <c r="I20" s="28">
        <f>IF(H20="","",IF(H20&gt;=4,"Goed",IF(H20&gt;=3,"Voldoende",IF(H20&gt;=2,"Onvoldoende","Ongeschikt"))))</f>
      </c>
    </row>
    <row r="21" spans="1:9" x14ac:dyDescent="0.25">
      <c r="A21" s="28">
        <f>IF(Gebouwenlijst!A21="","",Gebouwenlijst!A21)</f>
      </c>
      <c r="B21" s="28">
        <f>IF(Gebouwenlijst!B21="","",Gebouwenlijst!B21)</f>
      </c>
      <c r="C21" s="21"/>
      <c r="D21" s="21"/>
      <c r="E21" s="21"/>
      <c r="F21" s="21"/>
      <c r="G21" s="21"/>
      <c r="H21" s="29">
        <f>IF(B21="","",IFERROR(AVERAGE(C21:G21),""))</f>
      </c>
      <c r="I21" s="28">
        <f>IF(H21="","",IF(H21&gt;=4,"Goed",IF(H21&gt;=3,"Voldoende",IF(H21&gt;=2,"Onvoldoende","Ongeschikt"))))</f>
      </c>
    </row>
    <row r="22" spans="1:9" x14ac:dyDescent="0.25">
      <c r="A22" s="28">
        <f>IF(Gebouwenlijst!A22="","",Gebouwenlijst!A22)</f>
      </c>
      <c r="B22" s="28">
        <f>IF(Gebouwenlijst!B22="","",Gebouwenlijst!B22)</f>
      </c>
      <c r="C22" s="21"/>
      <c r="D22" s="21"/>
      <c r="E22" s="21"/>
      <c r="F22" s="21"/>
      <c r="G22" s="21"/>
      <c r="H22" s="29">
        <f>IF(B22="","",IFERROR(AVERAGE(C22:G22),""))</f>
      </c>
      <c r="I22" s="28">
        <f>IF(H22="","",IF(H22&gt;=4,"Goed",IF(H22&gt;=3,"Voldoende",IF(H22&gt;=2,"Onvoldoende","Ongeschikt"))))</f>
      </c>
    </row>
    <row r="23" spans="1:9" x14ac:dyDescent="0.25">
      <c r="A23" s="28">
        <f>IF(Gebouwenlijst!A23="","",Gebouwenlijst!A23)</f>
      </c>
      <c r="B23" s="28">
        <f>IF(Gebouwenlijst!B23="","",Gebouwenlijst!B23)</f>
      </c>
      <c r="C23" s="21"/>
      <c r="D23" s="21"/>
      <c r="E23" s="21"/>
      <c r="F23" s="21"/>
      <c r="G23" s="21"/>
      <c r="H23" s="29">
        <f>IF(B23="","",IFERROR(AVERAGE(C23:G23),""))</f>
      </c>
      <c r="I23" s="28">
        <f>IF(H23="","",IF(H23&gt;=4,"Goed",IF(H23&gt;=3,"Voldoende",IF(H23&gt;=2,"Onvoldoende","Ongeschikt"))))</f>
      </c>
    </row>
    <row r="24" spans="1:9" x14ac:dyDescent="0.25">
      <c r="A24" s="28">
        <f>IF(Gebouwenlijst!A24="","",Gebouwenlijst!A24)</f>
      </c>
      <c r="B24" s="28">
        <f>IF(Gebouwenlijst!B24="","",Gebouwenlijst!B24)</f>
      </c>
      <c r="C24" s="21"/>
      <c r="D24" s="21"/>
      <c r="E24" s="21"/>
      <c r="F24" s="21"/>
      <c r="G24" s="21"/>
      <c r="H24" s="29">
        <f>IF(B24="","",IFERROR(AVERAGE(C24:G24),""))</f>
      </c>
      <c r="I24" s="28">
        <f>IF(H24="","",IF(H24&gt;=4,"Goed",IF(H24&gt;=3,"Voldoende",IF(H24&gt;=2,"Onvoldoende","Ongeschikt"))))</f>
      </c>
    </row>
    <row r="25" spans="1:9" x14ac:dyDescent="0.25">
      <c r="A25" s="28">
        <f>IF(Gebouwenlijst!A25="","",Gebouwenlijst!A25)</f>
      </c>
      <c r="B25" s="28">
        <f>IF(Gebouwenlijst!B25="","",Gebouwenlijst!B25)</f>
      </c>
      <c r="C25" s="21"/>
      <c r="D25" s="21"/>
      <c r="E25" s="21"/>
      <c r="F25" s="21"/>
      <c r="G25" s="21"/>
      <c r="H25" s="29">
        <f>IF(B25="","",IFERROR(AVERAGE(C25:G25),""))</f>
      </c>
      <c r="I25" s="28">
        <f>IF(H25="","",IF(H25&gt;=4,"Goed",IF(H25&gt;=3,"Voldoende",IF(H25&gt;=2,"Onvoldoende","Ongeschikt"))))</f>
      </c>
    </row>
    <row r="26" spans="1:9" x14ac:dyDescent="0.25">
      <c r="A26" s="28">
        <f>IF(Gebouwenlijst!A26="","",Gebouwenlijst!A26)</f>
      </c>
      <c r="B26" s="28">
        <f>IF(Gebouwenlijst!B26="","",Gebouwenlijst!B26)</f>
      </c>
      <c r="C26" s="21"/>
      <c r="D26" s="21"/>
      <c r="E26" s="21"/>
      <c r="F26" s="21"/>
      <c r="G26" s="21"/>
      <c r="H26" s="29">
        <f>IF(B26="","",IFERROR(AVERAGE(C26:G26),""))</f>
      </c>
      <c r="I26" s="28">
        <f>IF(H26="","",IF(H26&gt;=4,"Goed",IF(H26&gt;=3,"Voldoende",IF(H26&gt;=2,"Onvoldoende","Ongeschikt"))))</f>
      </c>
    </row>
    <row r="27" spans="1:9" x14ac:dyDescent="0.25">
      <c r="A27" s="28">
        <f>IF(Gebouwenlijst!A27="","",Gebouwenlijst!A27)</f>
      </c>
      <c r="B27" s="28">
        <f>IF(Gebouwenlijst!B27="","",Gebouwenlijst!B27)</f>
      </c>
      <c r="C27" s="21"/>
      <c r="D27" s="21"/>
      <c r="E27" s="21"/>
      <c r="F27" s="21"/>
      <c r="G27" s="21"/>
      <c r="H27" s="29">
        <f>IF(B27="","",IFERROR(AVERAGE(C27:G27),""))</f>
      </c>
      <c r="I27" s="28">
        <f>IF(H27="","",IF(H27&gt;=4,"Goed",IF(H27&gt;=3,"Voldoende",IF(H27&gt;=2,"Onvoldoende","Ongeschikt"))))</f>
      </c>
    </row>
    <row r="28" spans="1:9" x14ac:dyDescent="0.25">
      <c r="A28" s="28">
        <f>IF(Gebouwenlijst!A28="","",Gebouwenlijst!A28)</f>
      </c>
      <c r="B28" s="28">
        <f>IF(Gebouwenlijst!B28="","",Gebouwenlijst!B28)</f>
      </c>
      <c r="C28" s="21"/>
      <c r="D28" s="21"/>
      <c r="E28" s="21"/>
      <c r="F28" s="21"/>
      <c r="G28" s="21"/>
      <c r="H28" s="29">
        <f>IF(B28="","",IFERROR(AVERAGE(C28:G28),""))</f>
      </c>
      <c r="I28" s="28">
        <f>IF(H28="","",IF(H28&gt;=4,"Goed",IF(H28&gt;=3,"Voldoende",IF(H28&gt;=2,"Onvoldoende","Ongeschikt"))))</f>
      </c>
    </row>
    <row r="29" spans="1:9" x14ac:dyDescent="0.25">
      <c r="A29" s="28">
        <f>IF(Gebouwenlijst!A29="","",Gebouwenlijst!A29)</f>
      </c>
      <c r="B29" s="28">
        <f>IF(Gebouwenlijst!B29="","",Gebouwenlijst!B29)</f>
      </c>
      <c r="C29" s="21"/>
      <c r="D29" s="21"/>
      <c r="E29" s="21"/>
      <c r="F29" s="21"/>
      <c r="G29" s="21"/>
      <c r="H29" s="29">
        <f>IF(B29="","",IFERROR(AVERAGE(C29:G29),""))</f>
      </c>
      <c r="I29" s="28">
        <f>IF(H29="","",IF(H29&gt;=4,"Goed",IF(H29&gt;=3,"Voldoende",IF(H29&gt;=2,"Onvoldoende","Ongeschikt"))))</f>
      </c>
    </row>
    <row r="30" spans="1:9" x14ac:dyDescent="0.25">
      <c r="A30" s="28">
        <f>IF(Gebouwenlijst!A30="","",Gebouwenlijst!A30)</f>
      </c>
      <c r="B30" s="28">
        <f>IF(Gebouwenlijst!B30="","",Gebouwenlijst!B30)</f>
      </c>
      <c r="C30" s="21"/>
      <c r="D30" s="21"/>
      <c r="E30" s="21"/>
      <c r="F30" s="21"/>
      <c r="G30" s="21"/>
      <c r="H30" s="29">
        <f>IF(B30="","",IFERROR(AVERAGE(C30:G30),""))</f>
      </c>
      <c r="I30" s="28">
        <f>IF(H30="","",IF(H30&gt;=4,"Goed",IF(H30&gt;=3,"Voldoende",IF(H30&gt;=2,"Onvoldoende","Ongeschikt"))))</f>
      </c>
    </row>
    <row r="31" spans="1:9" x14ac:dyDescent="0.25">
      <c r="A31" s="28">
        <f>IF(Gebouwenlijst!A31="","",Gebouwenlijst!A31)</f>
      </c>
      <c r="B31" s="28">
        <f>IF(Gebouwenlijst!B31="","",Gebouwenlijst!B31)</f>
      </c>
      <c r="C31" s="21"/>
      <c r="D31" s="21"/>
      <c r="E31" s="21"/>
      <c r="F31" s="21"/>
      <c r="G31" s="21"/>
      <c r="H31" s="29">
        <f>IF(B31="","",IFERROR(AVERAGE(C31:G31),""))</f>
      </c>
      <c r="I31" s="28">
        <f>IF(H31="","",IF(H31&gt;=4,"Goed",IF(H31&gt;=3,"Voldoende",IF(H31&gt;=2,"Onvoldoende","Ongeschikt"))))</f>
      </c>
    </row>
    <row r="32" spans="1:9" x14ac:dyDescent="0.25">
      <c r="A32" s="28">
        <f>IF(Gebouwenlijst!A32="","",Gebouwenlijst!A32)</f>
      </c>
      <c r="B32" s="28">
        <f>IF(Gebouwenlijst!B32="","",Gebouwenlijst!B32)</f>
      </c>
      <c r="C32" s="21"/>
      <c r="D32" s="21"/>
      <c r="E32" s="21"/>
      <c r="F32" s="21"/>
      <c r="G32" s="21"/>
      <c r="H32" s="29">
        <f>IF(B32="","",IFERROR(AVERAGE(C32:G32),""))</f>
      </c>
      <c r="I32" s="28">
        <f>IF(H32="","",IF(H32&gt;=4,"Goed",IF(H32&gt;=3,"Voldoende",IF(H32&gt;=2,"Onvoldoende","Ongeschikt"))))</f>
      </c>
    </row>
    <row r="33" spans="1:9" x14ac:dyDescent="0.25">
      <c r="A33" s="28">
        <f>IF(Gebouwenlijst!A33="","",Gebouwenlijst!A33)</f>
      </c>
      <c r="B33" s="28">
        <f>IF(Gebouwenlijst!B33="","",Gebouwenlijst!B33)</f>
      </c>
      <c r="C33" s="21"/>
      <c r="D33" s="21"/>
      <c r="E33" s="21"/>
      <c r="F33" s="21"/>
      <c r="G33" s="21"/>
      <c r="H33" s="29">
        <f>IF(B33="","",IFERROR(AVERAGE(C33:G33),""))</f>
      </c>
      <c r="I33" s="28">
        <f>IF(H33="","",IF(H33&gt;=4,"Goed",IF(H33&gt;=3,"Voldoende",IF(H33&gt;=2,"Onvoldoende","Ongeschikt"))))</f>
      </c>
    </row>
    <row r="34" spans="1:9" x14ac:dyDescent="0.25">
      <c r="A34" s="28">
        <f>IF(Gebouwenlijst!A34="","",Gebouwenlijst!A34)</f>
      </c>
      <c r="B34" s="28">
        <f>IF(Gebouwenlijst!B34="","",Gebouwenlijst!B34)</f>
      </c>
      <c r="C34" s="21"/>
      <c r="D34" s="21"/>
      <c r="E34" s="21"/>
      <c r="F34" s="21"/>
      <c r="G34" s="21"/>
      <c r="H34" s="29">
        <f>IF(B34="","",IFERROR(AVERAGE(C34:G34),""))</f>
      </c>
      <c r="I34" s="28">
        <f>IF(H34="","",IF(H34&gt;=4,"Goed",IF(H34&gt;=3,"Voldoende",IF(H34&gt;=2,"Onvoldoende","Ongeschikt"))))</f>
      </c>
    </row>
    <row r="35" spans="1:9" x14ac:dyDescent="0.25">
      <c r="A35" s="28">
        <f>IF(Gebouwenlijst!A35="","",Gebouwenlijst!A35)</f>
      </c>
      <c r="B35" s="28">
        <f>IF(Gebouwenlijst!B35="","",Gebouwenlijst!B35)</f>
      </c>
      <c r="C35" s="21"/>
      <c r="D35" s="21"/>
      <c r="E35" s="21"/>
      <c r="F35" s="21"/>
      <c r="G35" s="21"/>
      <c r="H35" s="29">
        <f>IF(B35="","",IFERROR(AVERAGE(C35:G35),""))</f>
      </c>
      <c r="I35" s="28">
        <f>IF(H35="","",IF(H35&gt;=4,"Goed",IF(H35&gt;=3,"Voldoende",IF(H35&gt;=2,"Onvoldoende","Ongeschikt"))))</f>
      </c>
    </row>
    <row r="36" spans="1:9" x14ac:dyDescent="0.25">
      <c r="A36" s="28">
        <f>IF(Gebouwenlijst!A36="","",Gebouwenlijst!A36)</f>
      </c>
      <c r="B36" s="28">
        <f>IF(Gebouwenlijst!B36="","",Gebouwenlijst!B36)</f>
      </c>
      <c r="C36" s="21"/>
      <c r="D36" s="21"/>
      <c r="E36" s="21"/>
      <c r="F36" s="21"/>
      <c r="G36" s="21"/>
      <c r="H36" s="29">
        <f>IF(B36="","",IFERROR(AVERAGE(C36:G36),""))</f>
      </c>
      <c r="I36" s="28">
        <f>IF(H36="","",IF(H36&gt;=4,"Goed",IF(H36&gt;=3,"Voldoende",IF(H36&gt;=2,"Onvoldoende","Ongeschikt"))))</f>
      </c>
    </row>
    <row r="37" spans="1:9" x14ac:dyDescent="0.25">
      <c r="A37" s="28">
        <f>IF(Gebouwenlijst!A37="","",Gebouwenlijst!A37)</f>
      </c>
      <c r="B37" s="28">
        <f>IF(Gebouwenlijst!B37="","",Gebouwenlijst!B37)</f>
      </c>
      <c r="C37" s="21"/>
      <c r="D37" s="21"/>
      <c r="E37" s="21"/>
      <c r="F37" s="21"/>
      <c r="G37" s="21"/>
      <c r="H37" s="29">
        <f>IF(B37="","",IFERROR(AVERAGE(C37:G37),""))</f>
      </c>
      <c r="I37" s="28">
        <f>IF(H37="","",IF(H37&gt;=4,"Goed",IF(H37&gt;=3,"Voldoende",IF(H37&gt;=2,"Onvoldoende","Ongeschikt"))))</f>
      </c>
    </row>
    <row r="38" spans="1:9" x14ac:dyDescent="0.25">
      <c r="A38" s="28">
        <f>IF(Gebouwenlijst!A38="","",Gebouwenlijst!A38)</f>
      </c>
      <c r="B38" s="28">
        <f>IF(Gebouwenlijst!B38="","",Gebouwenlijst!B38)</f>
      </c>
      <c r="C38" s="21"/>
      <c r="D38" s="21"/>
      <c r="E38" s="21"/>
      <c r="F38" s="21"/>
      <c r="G38" s="21"/>
      <c r="H38" s="29">
        <f>IF(B38="","",IFERROR(AVERAGE(C38:G38),""))</f>
      </c>
      <c r="I38" s="28">
        <f>IF(H38="","",IF(H38&gt;=4,"Goed",IF(H38&gt;=3,"Voldoende",IF(H38&gt;=2,"Onvoldoende","Ongeschikt"))))</f>
      </c>
    </row>
    <row r="39" spans="1:9" x14ac:dyDescent="0.25">
      <c r="A39" s="28">
        <f>IF(Gebouwenlijst!A39="","",Gebouwenlijst!A39)</f>
      </c>
      <c r="B39" s="28">
        <f>IF(Gebouwenlijst!B39="","",Gebouwenlijst!B39)</f>
      </c>
      <c r="C39" s="21"/>
      <c r="D39" s="21"/>
      <c r="E39" s="21"/>
      <c r="F39" s="21"/>
      <c r="G39" s="21"/>
      <c r="H39" s="29">
        <f>IF(B39="","",IFERROR(AVERAGE(C39:G39),""))</f>
      </c>
      <c r="I39" s="28">
        <f>IF(H39="","",IF(H39&gt;=4,"Goed",IF(H39&gt;=3,"Voldoende",IF(H39&gt;=2,"Onvoldoende","Ongeschikt"))))</f>
      </c>
    </row>
    <row r="40" spans="1:9" x14ac:dyDescent="0.25">
      <c r="A40" s="28">
        <f>IF(Gebouwenlijst!A40="","",Gebouwenlijst!A40)</f>
      </c>
      <c r="B40" s="28">
        <f>IF(Gebouwenlijst!B40="","",Gebouwenlijst!B40)</f>
      </c>
      <c r="C40" s="21"/>
      <c r="D40" s="21"/>
      <c r="E40" s="21"/>
      <c r="F40" s="21"/>
      <c r="G40" s="21"/>
      <c r="H40" s="29">
        <f>IF(B40="","",IFERROR(AVERAGE(C40:G40),""))</f>
      </c>
      <c r="I40" s="28">
        <f>IF(H40="","",IF(H40&gt;=4,"Goed",IF(H40&gt;=3,"Voldoende",IF(H40&gt;=2,"Onvoldoende","Ongeschikt"))))</f>
      </c>
    </row>
    <row r="41" spans="1:9" x14ac:dyDescent="0.25">
      <c r="A41" s="28">
        <f>IF(Gebouwenlijst!A41="","",Gebouwenlijst!A41)</f>
      </c>
      <c r="B41" s="28">
        <f>IF(Gebouwenlijst!B41="","",Gebouwenlijst!B41)</f>
      </c>
      <c r="C41" s="21"/>
      <c r="D41" s="21"/>
      <c r="E41" s="21"/>
      <c r="F41" s="21"/>
      <c r="G41" s="21"/>
      <c r="H41" s="29">
        <f>IF(B41="","",IFERROR(AVERAGE(C41:G41),""))</f>
      </c>
      <c r="I41" s="28">
        <f>IF(H41="","",IF(H41&gt;=4,"Goed",IF(H41&gt;=3,"Voldoende",IF(H41&gt;=2,"Onvoldoende","Ongeschikt"))))</f>
      </c>
    </row>
    <row r="42" spans="1:9" x14ac:dyDescent="0.25">
      <c r="A42" s="28">
        <f>IF(Gebouwenlijst!A42="","",Gebouwenlijst!A42)</f>
      </c>
      <c r="B42" s="28">
        <f>IF(Gebouwenlijst!B42="","",Gebouwenlijst!B42)</f>
      </c>
      <c r="C42" s="21"/>
      <c r="D42" s="21"/>
      <c r="E42" s="21"/>
      <c r="F42" s="21"/>
      <c r="G42" s="21"/>
      <c r="H42" s="29">
        <f>IF(B42="","",IFERROR(AVERAGE(C42:G42),""))</f>
      </c>
      <c r="I42" s="28">
        <f>IF(H42="","",IF(H42&gt;=4,"Goed",IF(H42&gt;=3,"Voldoende",IF(H42&gt;=2,"Onvoldoende","Ongeschikt"))))</f>
      </c>
    </row>
    <row r="43" spans="1:9" x14ac:dyDescent="0.25">
      <c r="A43" s="28">
        <f>IF(Gebouwenlijst!A43="","",Gebouwenlijst!A43)</f>
      </c>
      <c r="B43" s="28">
        <f>IF(Gebouwenlijst!B43="","",Gebouwenlijst!B43)</f>
      </c>
      <c r="C43" s="21"/>
      <c r="D43" s="21"/>
      <c r="E43" s="21"/>
      <c r="F43" s="21"/>
      <c r="G43" s="21"/>
      <c r="H43" s="29">
        <f>IF(B43="","",IFERROR(AVERAGE(C43:G43),""))</f>
      </c>
      <c r="I43" s="28">
        <f>IF(H43="","",IF(H43&gt;=4,"Goed",IF(H43&gt;=3,"Voldoende",IF(H43&gt;=2,"Onvoldoende","Ongeschikt"))))</f>
      </c>
    </row>
    <row r="44" spans="1:9" x14ac:dyDescent="0.25">
      <c r="A44" s="28">
        <f>IF(Gebouwenlijst!A44="","",Gebouwenlijst!A44)</f>
      </c>
      <c r="B44" s="28">
        <f>IF(Gebouwenlijst!B44="","",Gebouwenlijst!B44)</f>
      </c>
      <c r="C44" s="21"/>
      <c r="D44" s="21"/>
      <c r="E44" s="21"/>
      <c r="F44" s="21"/>
      <c r="G44" s="21"/>
      <c r="H44" s="29">
        <f>IF(B44="","",IFERROR(AVERAGE(C44:G44),""))</f>
      </c>
      <c r="I44" s="28">
        <f>IF(H44="","",IF(H44&gt;=4,"Goed",IF(H44&gt;=3,"Voldoende",IF(H44&gt;=2,"Onvoldoende","Ongeschikt"))))</f>
      </c>
    </row>
    <row r="45" spans="1:9" x14ac:dyDescent="0.25">
      <c r="A45" s="28">
        <f>IF(Gebouwenlijst!A45="","",Gebouwenlijst!A45)</f>
      </c>
      <c r="B45" s="28">
        <f>IF(Gebouwenlijst!B45="","",Gebouwenlijst!B45)</f>
      </c>
      <c r="C45" s="21"/>
      <c r="D45" s="21"/>
      <c r="E45" s="21"/>
      <c r="F45" s="21"/>
      <c r="G45" s="21"/>
      <c r="H45" s="29">
        <f>IF(B45="","",IFERROR(AVERAGE(C45:G45),""))</f>
      </c>
      <c r="I45" s="28">
        <f>IF(H45="","",IF(H45&gt;=4,"Goed",IF(H45&gt;=3,"Voldoende",IF(H45&gt;=2,"Onvoldoende","Ongeschikt"))))</f>
      </c>
    </row>
    <row r="46" spans="1:9" x14ac:dyDescent="0.25">
      <c r="A46" s="28">
        <f>IF(Gebouwenlijst!A46="","",Gebouwenlijst!A46)</f>
      </c>
      <c r="B46" s="28">
        <f>IF(Gebouwenlijst!B46="","",Gebouwenlijst!B46)</f>
      </c>
      <c r="C46" s="21"/>
      <c r="D46" s="21"/>
      <c r="E46" s="21"/>
      <c r="F46" s="21"/>
      <c r="G46" s="21"/>
      <c r="H46" s="29">
        <f>IF(B46="","",IFERROR(AVERAGE(C46:G46),""))</f>
      </c>
      <c r="I46" s="28">
        <f>IF(H46="","",IF(H46&gt;=4,"Goed",IF(H46&gt;=3,"Voldoende",IF(H46&gt;=2,"Onvoldoende","Ongeschikt"))))</f>
      </c>
    </row>
    <row r="47" spans="1:9" x14ac:dyDescent="0.25">
      <c r="A47" s="28">
        <f>IF(Gebouwenlijst!A47="","",Gebouwenlijst!A47)</f>
      </c>
      <c r="B47" s="28">
        <f>IF(Gebouwenlijst!B47="","",Gebouwenlijst!B47)</f>
      </c>
      <c r="C47" s="21"/>
      <c r="D47" s="21"/>
      <c r="E47" s="21"/>
      <c r="F47" s="21"/>
      <c r="G47" s="21"/>
      <c r="H47" s="29">
        <f>IF(B47="","",IFERROR(AVERAGE(C47:G47),""))</f>
      </c>
      <c r="I47" s="28">
        <f>IF(H47="","",IF(H47&gt;=4,"Goed",IF(H47&gt;=3,"Voldoende",IF(H47&gt;=2,"Onvoldoende","Ongeschikt"))))</f>
      </c>
    </row>
    <row r="48" spans="1:9" x14ac:dyDescent="0.25">
      <c r="A48" s="28">
        <f>IF(Gebouwenlijst!A48="","",Gebouwenlijst!A48)</f>
      </c>
      <c r="B48" s="28">
        <f>IF(Gebouwenlijst!B48="","",Gebouwenlijst!B48)</f>
      </c>
      <c r="C48" s="21"/>
      <c r="D48" s="21"/>
      <c r="E48" s="21"/>
      <c r="F48" s="21"/>
      <c r="G48" s="21"/>
      <c r="H48" s="29">
        <f>IF(B48="","",IFERROR(AVERAGE(C48:G48),""))</f>
      </c>
      <c r="I48" s="28">
        <f>IF(H48="","",IF(H48&gt;=4,"Goed",IF(H48&gt;=3,"Voldoende",IF(H48&gt;=2,"Onvoldoende","Ongeschikt"))))</f>
      </c>
    </row>
    <row r="49" spans="1:9" x14ac:dyDescent="0.25">
      <c r="A49" s="28">
        <f>IF(Gebouwenlijst!A49="","",Gebouwenlijst!A49)</f>
      </c>
      <c r="B49" s="28">
        <f>IF(Gebouwenlijst!B49="","",Gebouwenlijst!B49)</f>
      </c>
      <c r="C49" s="21"/>
      <c r="D49" s="21"/>
      <c r="E49" s="21"/>
      <c r="F49" s="21"/>
      <c r="G49" s="21"/>
      <c r="H49" s="29">
        <f>IF(B49="","",IFERROR(AVERAGE(C49:G49),""))</f>
      </c>
      <c r="I49" s="28">
        <f>IF(H49="","",IF(H49&gt;=4,"Goed",IF(H49&gt;=3,"Voldoende",IF(H49&gt;=2,"Onvoldoende","Ongeschikt"))))</f>
      </c>
    </row>
    <row r="50" spans="1:9" x14ac:dyDescent="0.25">
      <c r="A50" s="28">
        <f>IF(Gebouwenlijst!A50="","",Gebouwenlijst!A50)</f>
      </c>
      <c r="B50" s="28">
        <f>IF(Gebouwenlijst!B50="","",Gebouwenlijst!B50)</f>
      </c>
      <c r="C50" s="21"/>
      <c r="D50" s="21"/>
      <c r="E50" s="21"/>
      <c r="F50" s="21"/>
      <c r="G50" s="21"/>
      <c r="H50" s="29">
        <f>IF(B50="","",IFERROR(AVERAGE(C50:G50),""))</f>
      </c>
      <c r="I50" s="28">
        <f>IF(H50="","",IF(H50&gt;=4,"Goed",IF(H50&gt;=3,"Voldoende",IF(H50&gt;=2,"Onvoldoende","Ongeschikt"))))</f>
      </c>
    </row>
    <row r="51" spans="1:9" x14ac:dyDescent="0.25">
      <c r="A51" s="28">
        <f>IF(Gebouwenlijst!A51="","",Gebouwenlijst!A51)</f>
      </c>
      <c r="B51" s="28">
        <f>IF(Gebouwenlijst!B51="","",Gebouwenlijst!B51)</f>
      </c>
      <c r="C51" s="21"/>
      <c r="D51" s="21"/>
      <c r="E51" s="21"/>
      <c r="F51" s="21"/>
      <c r="G51" s="21"/>
      <c r="H51" s="29">
        <f>IF(B51="","",IFERROR(AVERAGE(C51:G51),""))</f>
      </c>
      <c r="I51" s="28">
        <f>IF(H51="","",IF(H51&gt;=4,"Goed",IF(H51&gt;=3,"Voldoende",IF(H51&gt;=2,"Onvoldoende","Ongeschikt"))))</f>
      </c>
    </row>
    <row r="52" spans="1:9" x14ac:dyDescent="0.25">
      <c r="A52" s="28">
        <f>IF(Gebouwenlijst!A52="","",Gebouwenlijst!A52)</f>
      </c>
      <c r="B52" s="28">
        <f>IF(Gebouwenlijst!B52="","",Gebouwenlijst!B52)</f>
      </c>
      <c r="C52" s="21"/>
      <c r="D52" s="21"/>
      <c r="E52" s="21"/>
      <c r="F52" s="21"/>
      <c r="G52" s="21"/>
      <c r="H52" s="29">
        <f>IF(B52="","",IFERROR(AVERAGE(C52:G52),""))</f>
      </c>
      <c r="I52" s="28">
        <f>IF(H52="","",IF(H52&gt;=4,"Goed",IF(H52&gt;=3,"Voldoende",IF(H52&gt;=2,"Onvoldoende","Ongeschikt"))))</f>
      </c>
    </row>
    <row r="53" spans="1:9" x14ac:dyDescent="0.25">
      <c r="A53" s="28">
        <f>IF(Gebouwenlijst!A53="","",Gebouwenlijst!A53)</f>
      </c>
      <c r="B53" s="28">
        <f>IF(Gebouwenlijst!B53="","",Gebouwenlijst!B53)</f>
      </c>
      <c r="C53" s="21"/>
      <c r="D53" s="21"/>
      <c r="E53" s="21"/>
      <c r="F53" s="21"/>
      <c r="G53" s="21"/>
      <c r="H53" s="29">
        <f>IF(B53="","",IFERROR(AVERAGE(C53:G53),""))</f>
      </c>
      <c r="I53" s="28">
        <f>IF(H53="","",IF(H53&gt;=4,"Goed",IF(H53&gt;=3,"Voldoende",IF(H53&gt;=2,"Onvoldoende","Ongeschikt"))))</f>
      </c>
    </row>
  </sheetData>
  <mergeCells count="2">
    <mergeCell ref="A1:I1"/>
    <mergeCell ref="A2:I2"/>
  </mergeCells>
  <dataValidations count="2">
    <dataValidation type="list" allowBlank="1" showErrorMessage="1" errorTitle="Ongeldige invoer" error="Kies een waarde uit de lijst." sqref="C10:G53">
      <formula1>"1,2,3,4,5"</formula1>
    </dataValidation>
    <dataValidation type="list" allowBlank="1" showErrorMessage="1" errorTitle="Ongeldige invoer" error="Kies een waarde uit de lijst." sqref="C4:G53">
      <formula1>"1,2,3,4,5"</formula1>
    </dataValidation>
  </dataValidations>
  <pageSetup paperSize="9" orientation="landscape" fitToWidth="1" fitToHeight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J55"/>
  <sheetViews>
    <sheetView workbookViewId="0">
      <pane xSplit="2" ySplit="3" topLeftCell="C4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28" customWidth="1"/>
    <col min="3" max="4" width="18" customWidth="1"/>
    <col min="5" max="7" width="22" customWidth="1"/>
    <col min="8" max="8" width="20" customWidth="1"/>
    <col min="9" max="10" width="18" customWidth="1"/>
  </cols>
  <sheetData>
    <row r="1" ht="36" customHeight="1" spans="1:10" x14ac:dyDescent="0.25">
      <c r="A1" s="18" t="s">
        <v>88</v>
      </c>
      <c r="B1" s="18"/>
      <c r="C1" s="18"/>
      <c r="D1" s="18"/>
      <c r="E1" s="18"/>
      <c r="F1" s="18"/>
      <c r="G1" s="18"/>
      <c r="H1" s="18"/>
      <c r="I1" s="18"/>
      <c r="J1" s="18"/>
    </row>
    <row r="2" ht="24" customHeight="1" spans="1:10" x14ac:dyDescent="0.25">
      <c r="A2" s="19" t="s">
        <v>89</v>
      </c>
      <c r="B2" s="19"/>
      <c r="C2" s="19"/>
      <c r="D2" s="19"/>
      <c r="E2" s="19"/>
      <c r="F2" s="19"/>
      <c r="G2" s="19"/>
      <c r="H2" s="19"/>
      <c r="I2" s="19"/>
      <c r="J2" s="19"/>
    </row>
    <row r="3" ht="28" customHeight="1" spans="1:10" x14ac:dyDescent="0.25">
      <c r="A3" s="20" t="s">
        <v>58</v>
      </c>
      <c r="B3" s="20" t="s">
        <v>59</v>
      </c>
      <c r="C3" s="20" t="s">
        <v>90</v>
      </c>
      <c r="D3" s="20" t="s">
        <v>91</v>
      </c>
      <c r="E3" s="20" t="s">
        <v>92</v>
      </c>
      <c r="F3" s="20" t="s">
        <v>93</v>
      </c>
      <c r="G3" s="20" t="s">
        <v>94</v>
      </c>
      <c r="H3" s="20" t="s">
        <v>95</v>
      </c>
      <c r="I3" s="20" t="s">
        <v>96</v>
      </c>
      <c r="J3" s="20" t="s">
        <v>97</v>
      </c>
    </row>
    <row r="4" spans="1:10" x14ac:dyDescent="0.25">
      <c r="A4" s="28">
        <f>IF(Gebouwenlijst!A4="","",Gebouwenlijst!A4)</f>
      </c>
      <c r="B4" s="28">
        <f>IF(Gebouwenlijst!B4="","",Gebouwenlijst!B4)</f>
      </c>
      <c r="C4" s="30"/>
      <c r="D4" s="30"/>
      <c r="E4" s="30"/>
      <c r="F4" s="30"/>
      <c r="G4" s="30"/>
      <c r="H4" s="30"/>
      <c r="I4" s="30"/>
      <c r="J4" s="21"/>
    </row>
    <row r="5" spans="1:10" x14ac:dyDescent="0.25">
      <c r="A5" s="28">
        <f>IF(Gebouwenlijst!A5="","",Gebouwenlijst!A5)</f>
      </c>
      <c r="B5" s="28">
        <f>IF(Gebouwenlijst!B5="","",Gebouwenlijst!B5)</f>
      </c>
      <c r="C5" s="30"/>
      <c r="D5" s="30"/>
      <c r="E5" s="30"/>
      <c r="F5" s="30"/>
      <c r="G5" s="30"/>
      <c r="H5" s="30"/>
      <c r="I5" s="30"/>
      <c r="J5" s="21"/>
    </row>
    <row r="6" spans="1:10" x14ac:dyDescent="0.25">
      <c r="A6" s="28">
        <f>IF(Gebouwenlijst!A6="","",Gebouwenlijst!A6)</f>
      </c>
      <c r="B6" s="28">
        <f>IF(Gebouwenlijst!B6="","",Gebouwenlijst!B6)</f>
      </c>
      <c r="C6" s="30"/>
      <c r="D6" s="30"/>
      <c r="E6" s="30"/>
      <c r="F6" s="30"/>
      <c r="G6" s="30"/>
      <c r="H6" s="30"/>
      <c r="I6" s="30"/>
      <c r="J6" s="21"/>
    </row>
    <row r="7" spans="1:10" x14ac:dyDescent="0.25">
      <c r="A7" s="28">
        <f>IF(Gebouwenlijst!A7="","",Gebouwenlijst!A7)</f>
      </c>
      <c r="B7" s="28">
        <f>IF(Gebouwenlijst!B7="","",Gebouwenlijst!B7)</f>
      </c>
      <c r="C7" s="30"/>
      <c r="D7" s="30"/>
      <c r="E7" s="30"/>
      <c r="F7" s="30"/>
      <c r="G7" s="30"/>
      <c r="H7" s="30"/>
      <c r="I7" s="30"/>
      <c r="J7" s="21"/>
    </row>
    <row r="8" spans="1:10" x14ac:dyDescent="0.25">
      <c r="A8" s="28">
        <f>IF(Gebouwenlijst!A8="","",Gebouwenlijst!A8)</f>
      </c>
      <c r="B8" s="28">
        <f>IF(Gebouwenlijst!B8="","",Gebouwenlijst!B8)</f>
      </c>
      <c r="C8" s="30"/>
      <c r="D8" s="30"/>
      <c r="E8" s="30"/>
      <c r="F8" s="30"/>
      <c r="G8" s="30"/>
      <c r="H8" s="30"/>
      <c r="I8" s="30"/>
      <c r="J8" s="21"/>
    </row>
    <row r="9" spans="1:10" x14ac:dyDescent="0.25">
      <c r="A9" s="28">
        <f>IF(Gebouwenlijst!A9="","",Gebouwenlijst!A9)</f>
      </c>
      <c r="B9" s="28">
        <f>IF(Gebouwenlijst!B9="","",Gebouwenlijst!B9)</f>
      </c>
      <c r="C9" s="30"/>
      <c r="D9" s="30"/>
      <c r="E9" s="30"/>
      <c r="F9" s="30"/>
      <c r="G9" s="30"/>
      <c r="H9" s="30"/>
      <c r="I9" s="30"/>
      <c r="J9" s="21"/>
    </row>
    <row r="10" spans="1:10" x14ac:dyDescent="0.25">
      <c r="A10" s="28">
        <f>IF(Gebouwenlijst!A10="","",Gebouwenlijst!A10)</f>
      </c>
      <c r="B10" s="28">
        <f>IF(Gebouwenlijst!B10="","",Gebouwenlijst!B10)</f>
      </c>
      <c r="C10" s="30"/>
      <c r="D10" s="30"/>
      <c r="E10" s="30"/>
      <c r="F10" s="30"/>
      <c r="G10" s="30"/>
      <c r="H10" s="30"/>
      <c r="I10" s="30"/>
      <c r="J10" s="21"/>
    </row>
    <row r="11" spans="1:10" x14ac:dyDescent="0.25">
      <c r="A11" s="28">
        <f>IF(Gebouwenlijst!A11="","",Gebouwenlijst!A11)</f>
      </c>
      <c r="B11" s="28">
        <f>IF(Gebouwenlijst!B11="","",Gebouwenlijst!B11)</f>
      </c>
      <c r="C11" s="30"/>
      <c r="D11" s="30"/>
      <c r="E11" s="30"/>
      <c r="F11" s="30"/>
      <c r="G11" s="30"/>
      <c r="H11" s="30"/>
      <c r="I11" s="30"/>
      <c r="J11" s="21"/>
    </row>
    <row r="12" spans="1:10" x14ac:dyDescent="0.25">
      <c r="A12" s="28">
        <f>IF(Gebouwenlijst!A12="","",Gebouwenlijst!A12)</f>
      </c>
      <c r="B12" s="28">
        <f>IF(Gebouwenlijst!B12="","",Gebouwenlijst!B12)</f>
      </c>
      <c r="C12" s="30"/>
      <c r="D12" s="30"/>
      <c r="E12" s="30"/>
      <c r="F12" s="30"/>
      <c r="G12" s="30"/>
      <c r="H12" s="30"/>
      <c r="I12" s="30"/>
      <c r="J12" s="21"/>
    </row>
    <row r="13" spans="1:10" x14ac:dyDescent="0.25">
      <c r="A13" s="28">
        <f>IF(Gebouwenlijst!A13="","",Gebouwenlijst!A13)</f>
      </c>
      <c r="B13" s="28">
        <f>IF(Gebouwenlijst!B13="","",Gebouwenlijst!B13)</f>
      </c>
      <c r="C13" s="30"/>
      <c r="D13" s="30"/>
      <c r="E13" s="30"/>
      <c r="F13" s="30"/>
      <c r="G13" s="30"/>
      <c r="H13" s="30"/>
      <c r="I13" s="30"/>
      <c r="J13" s="21"/>
    </row>
    <row r="14" spans="1:10" x14ac:dyDescent="0.25">
      <c r="A14" s="28">
        <f>IF(Gebouwenlijst!A14="","",Gebouwenlijst!A14)</f>
      </c>
      <c r="B14" s="28">
        <f>IF(Gebouwenlijst!B14="","",Gebouwenlijst!B14)</f>
      </c>
      <c r="C14" s="30"/>
      <c r="D14" s="30"/>
      <c r="E14" s="30"/>
      <c r="F14" s="30"/>
      <c r="G14" s="30"/>
      <c r="H14" s="30"/>
      <c r="I14" s="30"/>
      <c r="J14" s="21"/>
    </row>
    <row r="15" spans="1:10" x14ac:dyDescent="0.25">
      <c r="A15" s="28">
        <f>IF(Gebouwenlijst!A15="","",Gebouwenlijst!A15)</f>
      </c>
      <c r="B15" s="28">
        <f>IF(Gebouwenlijst!B15="","",Gebouwenlijst!B15)</f>
      </c>
      <c r="C15" s="30"/>
      <c r="D15" s="30"/>
      <c r="E15" s="30"/>
      <c r="F15" s="30"/>
      <c r="G15" s="30"/>
      <c r="H15" s="30"/>
      <c r="I15" s="30"/>
      <c r="J15" s="21"/>
    </row>
    <row r="16" spans="1:10" x14ac:dyDescent="0.25">
      <c r="A16" s="28">
        <f>IF(Gebouwenlijst!A16="","",Gebouwenlijst!A16)</f>
      </c>
      <c r="B16" s="28">
        <f>IF(Gebouwenlijst!B16="","",Gebouwenlijst!B16)</f>
      </c>
      <c r="C16" s="30"/>
      <c r="D16" s="30"/>
      <c r="E16" s="30"/>
      <c r="F16" s="30"/>
      <c r="G16" s="30"/>
      <c r="H16" s="30"/>
      <c r="I16" s="30"/>
      <c r="J16" s="21"/>
    </row>
    <row r="17" spans="1:10" x14ac:dyDescent="0.25">
      <c r="A17" s="28">
        <f>IF(Gebouwenlijst!A17="","",Gebouwenlijst!A17)</f>
      </c>
      <c r="B17" s="28">
        <f>IF(Gebouwenlijst!B17="","",Gebouwenlijst!B17)</f>
      </c>
      <c r="C17" s="30"/>
      <c r="D17" s="30"/>
      <c r="E17" s="30"/>
      <c r="F17" s="30"/>
      <c r="G17" s="30"/>
      <c r="H17" s="30"/>
      <c r="I17" s="30"/>
      <c r="J17" s="21"/>
    </row>
    <row r="18" spans="1:10" x14ac:dyDescent="0.25">
      <c r="A18" s="28">
        <f>IF(Gebouwenlijst!A18="","",Gebouwenlijst!A18)</f>
      </c>
      <c r="B18" s="28">
        <f>IF(Gebouwenlijst!B18="","",Gebouwenlijst!B18)</f>
      </c>
      <c r="C18" s="30"/>
      <c r="D18" s="30"/>
      <c r="E18" s="30"/>
      <c r="F18" s="30"/>
      <c r="G18" s="30"/>
      <c r="H18" s="30"/>
      <c r="I18" s="30"/>
      <c r="J18" s="21"/>
    </row>
    <row r="19" spans="1:10" x14ac:dyDescent="0.25">
      <c r="A19" s="28">
        <f>IF(Gebouwenlijst!A19="","",Gebouwenlijst!A19)</f>
      </c>
      <c r="B19" s="28">
        <f>IF(Gebouwenlijst!B19="","",Gebouwenlijst!B19)</f>
      </c>
      <c r="C19" s="30"/>
      <c r="D19" s="30"/>
      <c r="E19" s="30"/>
      <c r="F19" s="30"/>
      <c r="G19" s="30"/>
      <c r="H19" s="30"/>
      <c r="I19" s="30"/>
      <c r="J19" s="21"/>
    </row>
    <row r="20" spans="1:10" x14ac:dyDescent="0.25">
      <c r="A20" s="28">
        <f>IF(Gebouwenlijst!A20="","",Gebouwenlijst!A20)</f>
      </c>
      <c r="B20" s="28">
        <f>IF(Gebouwenlijst!B20="","",Gebouwenlijst!B20)</f>
      </c>
      <c r="C20" s="30"/>
      <c r="D20" s="30"/>
      <c r="E20" s="30"/>
      <c r="F20" s="30"/>
      <c r="G20" s="30"/>
      <c r="H20" s="30"/>
      <c r="I20" s="30"/>
      <c r="J20" s="21"/>
    </row>
    <row r="21" spans="1:10" x14ac:dyDescent="0.25">
      <c r="A21" s="28">
        <f>IF(Gebouwenlijst!A21="","",Gebouwenlijst!A21)</f>
      </c>
      <c r="B21" s="28">
        <f>IF(Gebouwenlijst!B21="","",Gebouwenlijst!B21)</f>
      </c>
      <c r="C21" s="30"/>
      <c r="D21" s="30"/>
      <c r="E21" s="30"/>
      <c r="F21" s="30"/>
      <c r="G21" s="30"/>
      <c r="H21" s="30"/>
      <c r="I21" s="30"/>
      <c r="J21" s="21"/>
    </row>
    <row r="22" spans="1:10" x14ac:dyDescent="0.25">
      <c r="A22" s="28">
        <f>IF(Gebouwenlijst!A22="","",Gebouwenlijst!A22)</f>
      </c>
      <c r="B22" s="28">
        <f>IF(Gebouwenlijst!B22="","",Gebouwenlijst!B22)</f>
      </c>
      <c r="C22" s="30"/>
      <c r="D22" s="30"/>
      <c r="E22" s="30"/>
      <c r="F22" s="30"/>
      <c r="G22" s="30"/>
      <c r="H22" s="30"/>
      <c r="I22" s="30"/>
      <c r="J22" s="21"/>
    </row>
    <row r="23" spans="1:10" x14ac:dyDescent="0.25">
      <c r="A23" s="28">
        <f>IF(Gebouwenlijst!A23="","",Gebouwenlijst!A23)</f>
      </c>
      <c r="B23" s="28">
        <f>IF(Gebouwenlijst!B23="","",Gebouwenlijst!B23)</f>
      </c>
      <c r="C23" s="30"/>
      <c r="D23" s="30"/>
      <c r="E23" s="30"/>
      <c r="F23" s="30"/>
      <c r="G23" s="30"/>
      <c r="H23" s="30"/>
      <c r="I23" s="30"/>
      <c r="J23" s="21"/>
    </row>
    <row r="24" spans="1:10" x14ac:dyDescent="0.25">
      <c r="A24" s="28">
        <f>IF(Gebouwenlijst!A24="","",Gebouwenlijst!A24)</f>
      </c>
      <c r="B24" s="28">
        <f>IF(Gebouwenlijst!B24="","",Gebouwenlijst!B24)</f>
      </c>
      <c r="C24" s="30"/>
      <c r="D24" s="30"/>
      <c r="E24" s="30"/>
      <c r="F24" s="30"/>
      <c r="G24" s="30"/>
      <c r="H24" s="30"/>
      <c r="I24" s="30"/>
      <c r="J24" s="21"/>
    </row>
    <row r="25" spans="1:10" x14ac:dyDescent="0.25">
      <c r="A25" s="28">
        <f>IF(Gebouwenlijst!A25="","",Gebouwenlijst!A25)</f>
      </c>
      <c r="B25" s="28">
        <f>IF(Gebouwenlijst!B25="","",Gebouwenlijst!B25)</f>
      </c>
      <c r="C25" s="30"/>
      <c r="D25" s="30"/>
      <c r="E25" s="30"/>
      <c r="F25" s="30"/>
      <c r="G25" s="30"/>
      <c r="H25" s="30"/>
      <c r="I25" s="30"/>
      <c r="J25" s="21"/>
    </row>
    <row r="26" spans="1:10" x14ac:dyDescent="0.25">
      <c r="A26" s="28">
        <f>IF(Gebouwenlijst!A26="","",Gebouwenlijst!A26)</f>
      </c>
      <c r="B26" s="28">
        <f>IF(Gebouwenlijst!B26="","",Gebouwenlijst!B26)</f>
      </c>
      <c r="C26" s="30"/>
      <c r="D26" s="30"/>
      <c r="E26" s="30"/>
      <c r="F26" s="30"/>
      <c r="G26" s="30"/>
      <c r="H26" s="30"/>
      <c r="I26" s="30"/>
      <c r="J26" s="21"/>
    </row>
    <row r="27" spans="1:10" x14ac:dyDescent="0.25">
      <c r="A27" s="28">
        <f>IF(Gebouwenlijst!A27="","",Gebouwenlijst!A27)</f>
      </c>
      <c r="B27" s="28">
        <f>IF(Gebouwenlijst!B27="","",Gebouwenlijst!B27)</f>
      </c>
      <c r="C27" s="30"/>
      <c r="D27" s="30"/>
      <c r="E27" s="30"/>
      <c r="F27" s="30"/>
      <c r="G27" s="30"/>
      <c r="H27" s="30"/>
      <c r="I27" s="30"/>
      <c r="J27" s="21"/>
    </row>
    <row r="28" spans="1:10" x14ac:dyDescent="0.25">
      <c r="A28" s="28">
        <f>IF(Gebouwenlijst!A28="","",Gebouwenlijst!A28)</f>
      </c>
      <c r="B28" s="28">
        <f>IF(Gebouwenlijst!B28="","",Gebouwenlijst!B28)</f>
      </c>
      <c r="C28" s="30"/>
      <c r="D28" s="30"/>
      <c r="E28" s="30"/>
      <c r="F28" s="30"/>
      <c r="G28" s="30"/>
      <c r="H28" s="30"/>
      <c r="I28" s="30"/>
      <c r="J28" s="21"/>
    </row>
    <row r="29" spans="1:10" x14ac:dyDescent="0.25">
      <c r="A29" s="28">
        <f>IF(Gebouwenlijst!A29="","",Gebouwenlijst!A29)</f>
      </c>
      <c r="B29" s="28">
        <f>IF(Gebouwenlijst!B29="","",Gebouwenlijst!B29)</f>
      </c>
      <c r="C29" s="30"/>
      <c r="D29" s="30"/>
      <c r="E29" s="30"/>
      <c r="F29" s="30"/>
      <c r="G29" s="30"/>
      <c r="H29" s="30"/>
      <c r="I29" s="30"/>
      <c r="J29" s="21"/>
    </row>
    <row r="30" spans="1:10" x14ac:dyDescent="0.25">
      <c r="A30" s="28">
        <f>IF(Gebouwenlijst!A30="","",Gebouwenlijst!A30)</f>
      </c>
      <c r="B30" s="28">
        <f>IF(Gebouwenlijst!B30="","",Gebouwenlijst!B30)</f>
      </c>
      <c r="C30" s="30"/>
      <c r="D30" s="30"/>
      <c r="E30" s="30"/>
      <c r="F30" s="30"/>
      <c r="G30" s="30"/>
      <c r="H30" s="30"/>
      <c r="I30" s="30"/>
      <c r="J30" s="21"/>
    </row>
    <row r="31" spans="1:10" x14ac:dyDescent="0.25">
      <c r="A31" s="28">
        <f>IF(Gebouwenlijst!A31="","",Gebouwenlijst!A31)</f>
      </c>
      <c r="B31" s="28">
        <f>IF(Gebouwenlijst!B31="","",Gebouwenlijst!B31)</f>
      </c>
      <c r="C31" s="30"/>
      <c r="D31" s="30"/>
      <c r="E31" s="30"/>
      <c r="F31" s="30"/>
      <c r="G31" s="30"/>
      <c r="H31" s="30"/>
      <c r="I31" s="30"/>
      <c r="J31" s="21"/>
    </row>
    <row r="32" spans="1:10" x14ac:dyDescent="0.25">
      <c r="A32" s="28">
        <f>IF(Gebouwenlijst!A32="","",Gebouwenlijst!A32)</f>
      </c>
      <c r="B32" s="28">
        <f>IF(Gebouwenlijst!B32="","",Gebouwenlijst!B32)</f>
      </c>
      <c r="C32" s="30"/>
      <c r="D32" s="30"/>
      <c r="E32" s="30"/>
      <c r="F32" s="30"/>
      <c r="G32" s="30"/>
      <c r="H32" s="30"/>
      <c r="I32" s="30"/>
      <c r="J32" s="21"/>
    </row>
    <row r="33" spans="1:10" x14ac:dyDescent="0.25">
      <c r="A33" s="28">
        <f>IF(Gebouwenlijst!A33="","",Gebouwenlijst!A33)</f>
      </c>
      <c r="B33" s="28">
        <f>IF(Gebouwenlijst!B33="","",Gebouwenlijst!B33)</f>
      </c>
      <c r="C33" s="30"/>
      <c r="D33" s="30"/>
      <c r="E33" s="30"/>
      <c r="F33" s="30"/>
      <c r="G33" s="30"/>
      <c r="H33" s="30"/>
      <c r="I33" s="30"/>
      <c r="J33" s="21"/>
    </row>
    <row r="34" spans="1:10" x14ac:dyDescent="0.25">
      <c r="A34" s="28">
        <f>IF(Gebouwenlijst!A34="","",Gebouwenlijst!A34)</f>
      </c>
      <c r="B34" s="28">
        <f>IF(Gebouwenlijst!B34="","",Gebouwenlijst!B34)</f>
      </c>
      <c r="C34" s="30"/>
      <c r="D34" s="30"/>
      <c r="E34" s="30"/>
      <c r="F34" s="30"/>
      <c r="G34" s="30"/>
      <c r="H34" s="30"/>
      <c r="I34" s="30"/>
      <c r="J34" s="21"/>
    </row>
    <row r="35" spans="1:10" x14ac:dyDescent="0.25">
      <c r="A35" s="28">
        <f>IF(Gebouwenlijst!A35="","",Gebouwenlijst!A35)</f>
      </c>
      <c r="B35" s="28">
        <f>IF(Gebouwenlijst!B35="","",Gebouwenlijst!B35)</f>
      </c>
      <c r="C35" s="30"/>
      <c r="D35" s="30"/>
      <c r="E35" s="30"/>
      <c r="F35" s="30"/>
      <c r="G35" s="30"/>
      <c r="H35" s="30"/>
      <c r="I35" s="30"/>
      <c r="J35" s="21"/>
    </row>
    <row r="36" spans="1:10" x14ac:dyDescent="0.25">
      <c r="A36" s="28">
        <f>IF(Gebouwenlijst!A36="","",Gebouwenlijst!A36)</f>
      </c>
      <c r="B36" s="28">
        <f>IF(Gebouwenlijst!B36="","",Gebouwenlijst!B36)</f>
      </c>
      <c r="C36" s="30"/>
      <c r="D36" s="30"/>
      <c r="E36" s="30"/>
      <c r="F36" s="30"/>
      <c r="G36" s="30"/>
      <c r="H36" s="30"/>
      <c r="I36" s="30"/>
      <c r="J36" s="21"/>
    </row>
    <row r="37" spans="1:10" x14ac:dyDescent="0.25">
      <c r="A37" s="28">
        <f>IF(Gebouwenlijst!A37="","",Gebouwenlijst!A37)</f>
      </c>
      <c r="B37" s="28">
        <f>IF(Gebouwenlijst!B37="","",Gebouwenlijst!B37)</f>
      </c>
      <c r="C37" s="30"/>
      <c r="D37" s="30"/>
      <c r="E37" s="30"/>
      <c r="F37" s="30"/>
      <c r="G37" s="30"/>
      <c r="H37" s="30"/>
      <c r="I37" s="30"/>
      <c r="J37" s="21"/>
    </row>
    <row r="38" spans="1:10" x14ac:dyDescent="0.25">
      <c r="A38" s="28">
        <f>IF(Gebouwenlijst!A38="","",Gebouwenlijst!A38)</f>
      </c>
      <c r="B38" s="28">
        <f>IF(Gebouwenlijst!B38="","",Gebouwenlijst!B38)</f>
      </c>
      <c r="C38" s="30"/>
      <c r="D38" s="30"/>
      <c r="E38" s="30"/>
      <c r="F38" s="30"/>
      <c r="G38" s="30"/>
      <c r="H38" s="30"/>
      <c r="I38" s="30"/>
      <c r="J38" s="21"/>
    </row>
    <row r="39" spans="1:10" x14ac:dyDescent="0.25">
      <c r="A39" s="28">
        <f>IF(Gebouwenlijst!A39="","",Gebouwenlijst!A39)</f>
      </c>
      <c r="B39" s="28">
        <f>IF(Gebouwenlijst!B39="","",Gebouwenlijst!B39)</f>
      </c>
      <c r="C39" s="30"/>
      <c r="D39" s="30"/>
      <c r="E39" s="30"/>
      <c r="F39" s="30"/>
      <c r="G39" s="30"/>
      <c r="H39" s="30"/>
      <c r="I39" s="30"/>
      <c r="J39" s="21"/>
    </row>
    <row r="40" spans="1:10" x14ac:dyDescent="0.25">
      <c r="A40" s="28">
        <f>IF(Gebouwenlijst!A40="","",Gebouwenlijst!A40)</f>
      </c>
      <c r="B40" s="28">
        <f>IF(Gebouwenlijst!B40="","",Gebouwenlijst!B40)</f>
      </c>
      <c r="C40" s="30"/>
      <c r="D40" s="30"/>
      <c r="E40" s="30"/>
      <c r="F40" s="30"/>
      <c r="G40" s="30"/>
      <c r="H40" s="30"/>
      <c r="I40" s="30"/>
      <c r="J40" s="21"/>
    </row>
    <row r="41" spans="1:10" x14ac:dyDescent="0.25">
      <c r="A41" s="28">
        <f>IF(Gebouwenlijst!A41="","",Gebouwenlijst!A41)</f>
      </c>
      <c r="B41" s="28">
        <f>IF(Gebouwenlijst!B41="","",Gebouwenlijst!B41)</f>
      </c>
      <c r="C41" s="30"/>
      <c r="D41" s="30"/>
      <c r="E41" s="30"/>
      <c r="F41" s="30"/>
      <c r="G41" s="30"/>
      <c r="H41" s="30"/>
      <c r="I41" s="30"/>
      <c r="J41" s="21"/>
    </row>
    <row r="42" spans="1:10" x14ac:dyDescent="0.25">
      <c r="A42" s="28">
        <f>IF(Gebouwenlijst!A42="","",Gebouwenlijst!A42)</f>
      </c>
      <c r="B42" s="28">
        <f>IF(Gebouwenlijst!B42="","",Gebouwenlijst!B42)</f>
      </c>
      <c r="C42" s="30"/>
      <c r="D42" s="30"/>
      <c r="E42" s="30"/>
      <c r="F42" s="30"/>
      <c r="G42" s="30"/>
      <c r="H42" s="30"/>
      <c r="I42" s="30"/>
      <c r="J42" s="21"/>
    </row>
    <row r="43" spans="1:10" x14ac:dyDescent="0.25">
      <c r="A43" s="28">
        <f>IF(Gebouwenlijst!A43="","",Gebouwenlijst!A43)</f>
      </c>
      <c r="B43" s="28">
        <f>IF(Gebouwenlijst!B43="","",Gebouwenlijst!B43)</f>
      </c>
      <c r="C43" s="30"/>
      <c r="D43" s="30"/>
      <c r="E43" s="30"/>
      <c r="F43" s="30"/>
      <c r="G43" s="30"/>
      <c r="H43" s="30"/>
      <c r="I43" s="30"/>
      <c r="J43" s="21"/>
    </row>
    <row r="44" spans="1:10" x14ac:dyDescent="0.25">
      <c r="A44" s="28">
        <f>IF(Gebouwenlijst!A44="","",Gebouwenlijst!A44)</f>
      </c>
      <c r="B44" s="28">
        <f>IF(Gebouwenlijst!B44="","",Gebouwenlijst!B44)</f>
      </c>
      <c r="C44" s="30"/>
      <c r="D44" s="30"/>
      <c r="E44" s="30"/>
      <c r="F44" s="30"/>
      <c r="G44" s="30"/>
      <c r="H44" s="30"/>
      <c r="I44" s="30"/>
      <c r="J44" s="21"/>
    </row>
    <row r="45" spans="1:10" x14ac:dyDescent="0.25">
      <c r="A45" s="28">
        <f>IF(Gebouwenlijst!A45="","",Gebouwenlijst!A45)</f>
      </c>
      <c r="B45" s="28">
        <f>IF(Gebouwenlijst!B45="","",Gebouwenlijst!B45)</f>
      </c>
      <c r="C45" s="30"/>
      <c r="D45" s="30"/>
      <c r="E45" s="30"/>
      <c r="F45" s="30"/>
      <c r="G45" s="30"/>
      <c r="H45" s="30"/>
      <c r="I45" s="30"/>
      <c r="J45" s="21"/>
    </row>
    <row r="46" spans="1:10" x14ac:dyDescent="0.25">
      <c r="A46" s="28">
        <f>IF(Gebouwenlijst!A46="","",Gebouwenlijst!A46)</f>
      </c>
      <c r="B46" s="28">
        <f>IF(Gebouwenlijst!B46="","",Gebouwenlijst!B46)</f>
      </c>
      <c r="C46" s="30"/>
      <c r="D46" s="30"/>
      <c r="E46" s="30"/>
      <c r="F46" s="30"/>
      <c r="G46" s="30"/>
      <c r="H46" s="30"/>
      <c r="I46" s="30"/>
      <c r="J46" s="21"/>
    </row>
    <row r="47" spans="1:10" x14ac:dyDescent="0.25">
      <c r="A47" s="28">
        <f>IF(Gebouwenlijst!A47="","",Gebouwenlijst!A47)</f>
      </c>
      <c r="B47" s="28">
        <f>IF(Gebouwenlijst!B47="","",Gebouwenlijst!B47)</f>
      </c>
      <c r="C47" s="30"/>
      <c r="D47" s="30"/>
      <c r="E47" s="30"/>
      <c r="F47" s="30"/>
      <c r="G47" s="30"/>
      <c r="H47" s="30"/>
      <c r="I47" s="30"/>
      <c r="J47" s="21"/>
    </row>
    <row r="48" spans="1:10" x14ac:dyDescent="0.25">
      <c r="A48" s="28">
        <f>IF(Gebouwenlijst!A48="","",Gebouwenlijst!A48)</f>
      </c>
      <c r="B48" s="28">
        <f>IF(Gebouwenlijst!B48="","",Gebouwenlijst!B48)</f>
      </c>
      <c r="C48" s="30"/>
      <c r="D48" s="30"/>
      <c r="E48" s="30"/>
      <c r="F48" s="30"/>
      <c r="G48" s="30"/>
      <c r="H48" s="30"/>
      <c r="I48" s="30"/>
      <c r="J48" s="21"/>
    </row>
    <row r="49" spans="1:10" x14ac:dyDescent="0.25">
      <c r="A49" s="28">
        <f>IF(Gebouwenlijst!A49="","",Gebouwenlijst!A49)</f>
      </c>
      <c r="B49" s="28">
        <f>IF(Gebouwenlijst!B49="","",Gebouwenlijst!B49)</f>
      </c>
      <c r="C49" s="30"/>
      <c r="D49" s="30"/>
      <c r="E49" s="30"/>
      <c r="F49" s="30"/>
      <c r="G49" s="30"/>
      <c r="H49" s="30"/>
      <c r="I49" s="30"/>
      <c r="J49" s="21"/>
    </row>
    <row r="50" spans="1:10" x14ac:dyDescent="0.25">
      <c r="A50" s="28">
        <f>IF(Gebouwenlijst!A50="","",Gebouwenlijst!A50)</f>
      </c>
      <c r="B50" s="28">
        <f>IF(Gebouwenlijst!B50="","",Gebouwenlijst!B50)</f>
      </c>
      <c r="C50" s="30"/>
      <c r="D50" s="30"/>
      <c r="E50" s="30"/>
      <c r="F50" s="30"/>
      <c r="G50" s="30"/>
      <c r="H50" s="30"/>
      <c r="I50" s="30"/>
      <c r="J50" s="21"/>
    </row>
    <row r="51" spans="1:10" x14ac:dyDescent="0.25">
      <c r="A51" s="28">
        <f>IF(Gebouwenlijst!A51="","",Gebouwenlijst!A51)</f>
      </c>
      <c r="B51" s="28">
        <f>IF(Gebouwenlijst!B51="","",Gebouwenlijst!B51)</f>
      </c>
      <c r="C51" s="30"/>
      <c r="D51" s="30"/>
      <c r="E51" s="30"/>
      <c r="F51" s="30"/>
      <c r="G51" s="30"/>
      <c r="H51" s="30"/>
      <c r="I51" s="30"/>
      <c r="J51" s="21"/>
    </row>
    <row r="52" spans="1:10" x14ac:dyDescent="0.25">
      <c r="A52" s="28">
        <f>IF(Gebouwenlijst!A52="","",Gebouwenlijst!A52)</f>
      </c>
      <c r="B52" s="28">
        <f>IF(Gebouwenlijst!B52="","",Gebouwenlijst!B52)</f>
      </c>
      <c r="C52" s="30"/>
      <c r="D52" s="30"/>
      <c r="E52" s="30"/>
      <c r="F52" s="30"/>
      <c r="G52" s="30"/>
      <c r="H52" s="30"/>
      <c r="I52" s="30"/>
      <c r="J52" s="21"/>
    </row>
    <row r="53" spans="1:10" x14ac:dyDescent="0.25">
      <c r="A53" s="28">
        <f>IF(Gebouwenlijst!A53="","",Gebouwenlijst!A53)</f>
      </c>
      <c r="B53" s="28">
        <f>IF(Gebouwenlijst!B53="","",Gebouwenlijst!B53)</f>
      </c>
      <c r="C53" s="30"/>
      <c r="D53" s="30"/>
      <c r="E53" s="30"/>
      <c r="F53" s="30"/>
      <c r="G53" s="30"/>
      <c r="H53" s="30"/>
      <c r="I53" s="30"/>
      <c r="J53" s="21"/>
    </row>
    <row r="55" spans="1:10" x14ac:dyDescent="0.25">
      <c r="A55" s="24"/>
      <c r="B55" s="25" t="s">
        <v>67</v>
      </c>
      <c r="C55" s="31">
        <f>SUM(C4:C53)</f>
      </c>
      <c r="D55" s="31">
        <f>SUM(D4:D53)</f>
      </c>
      <c r="E55" s="31">
        <f>SUM(E4:E53)</f>
      </c>
      <c r="F55" s="31">
        <f>SUM(F4:F53)</f>
      </c>
      <c r="G55" s="31">
        <f>SUM(G4:G53)</f>
      </c>
      <c r="H55" s="31">
        <f>SUM(H4:H53)</f>
      </c>
      <c r="I55" s="24"/>
      <c r="J55" s="24"/>
    </row>
  </sheetData>
  <mergeCells count="2">
    <mergeCell ref="A1:J1"/>
    <mergeCell ref="A2:J2"/>
  </mergeCells>
  <dataValidations count="2">
    <dataValidation type="list" allowBlank="1" showErrorMessage="1" errorTitle="Ongeldige invoer" error="Kies een waarde uit de lijst." sqref="J10:J53">
      <formula1>"Eigen vermogen,Bancaire lening,WfZ-borging,Subsidie,Combinatie"</formula1>
    </dataValidation>
    <dataValidation type="list" allowBlank="1" showErrorMessage="1" errorTitle="Ongeldige invoer" error="Kies een waarde uit de lijst." sqref="J4:J53">
      <formula1>"Eigen vermogen,Bancaire lening,WfZ-borging,Subsidie,Combinatie"</formula1>
    </dataValidation>
  </dataValidations>
  <pageSetup paperSize="9" orientation="landscape" fitToWidth="1" fitToHeight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I20"/>
  <sheetFormatPr defaultRowHeight="15" outlineLevelRow="0" outlineLevelCol="0" x14ac:dyDescent="55"/>
  <cols>
    <col min="1" max="1" width="6" customWidth="1"/>
    <col min="2" max="2" width="30" customWidth="1"/>
    <col min="3" max="3" width="22" customWidth="1"/>
    <col min="4" max="4" width="16" customWidth="1"/>
    <col min="5" max="5" width="18" customWidth="1"/>
    <col min="6" max="8" width="20" customWidth="1"/>
    <col min="9" max="9" width="22" customWidth="1"/>
  </cols>
  <sheetData>
    <row r="1" ht="36" customHeight="1" spans="1:9" x14ac:dyDescent="0.25">
      <c r="A1" s="18" t="s">
        <v>98</v>
      </c>
      <c r="B1" s="18"/>
      <c r="C1" s="18"/>
      <c r="D1" s="18"/>
      <c r="E1" s="18"/>
      <c r="F1" s="18"/>
      <c r="G1" s="18"/>
      <c r="H1" s="18"/>
      <c r="I1" s="18"/>
    </row>
    <row r="2" ht="24" customHeight="1" spans="1:9" x14ac:dyDescent="0.25">
      <c r="A2" s="19" t="s">
        <v>99</v>
      </c>
      <c r="B2" s="19"/>
      <c r="C2" s="19"/>
      <c r="D2" s="19"/>
      <c r="E2" s="19"/>
      <c r="F2" s="19"/>
      <c r="G2" s="19"/>
      <c r="H2" s="19"/>
      <c r="I2" s="19"/>
    </row>
    <row r="3" ht="28" customHeight="1" spans="1:9" x14ac:dyDescent="0.25">
      <c r="A3" s="20" t="s">
        <v>58</v>
      </c>
      <c r="B3" s="20" t="s">
        <v>100</v>
      </c>
      <c r="C3" s="20" t="s">
        <v>101</v>
      </c>
      <c r="D3" s="20" t="s">
        <v>102</v>
      </c>
      <c r="E3" s="20" t="s">
        <v>103</v>
      </c>
      <c r="F3" s="20" t="s">
        <v>104</v>
      </c>
      <c r="G3" s="20" t="s">
        <v>105</v>
      </c>
      <c r="H3" s="20" t="s">
        <v>106</v>
      </c>
      <c r="I3" s="20" t="s">
        <v>107</v>
      </c>
    </row>
    <row r="4" spans="1:9" x14ac:dyDescent="0.25">
      <c r="A4" s="9">
        <v>1</v>
      </c>
      <c r="B4" s="21"/>
      <c r="C4" s="23"/>
      <c r="D4" s="32"/>
      <c r="E4" s="32"/>
      <c r="F4" s="23"/>
      <c r="G4" s="23"/>
      <c r="H4" s="23"/>
      <c r="I4" s="33">
        <f>IF(B4="","",IFERROR(MAX(F4,G4)*H4,""))</f>
      </c>
    </row>
    <row r="5" spans="1:9" x14ac:dyDescent="0.25">
      <c r="A5" s="9">
        <v>2</v>
      </c>
      <c r="B5" s="21"/>
      <c r="C5" s="23"/>
      <c r="D5" s="32"/>
      <c r="E5" s="32"/>
      <c r="F5" s="23"/>
      <c r="G5" s="23"/>
      <c r="H5" s="23"/>
      <c r="I5" s="33">
        <f>IF(B5="","",IFERROR(MAX(F5,G5)*H5,""))</f>
      </c>
    </row>
    <row r="6" spans="1:9" x14ac:dyDescent="0.25">
      <c r="A6" s="9">
        <v>3</v>
      </c>
      <c r="B6" s="21"/>
      <c r="C6" s="23"/>
      <c r="D6" s="32"/>
      <c r="E6" s="32"/>
      <c r="F6" s="23"/>
      <c r="G6" s="23"/>
      <c r="H6" s="23"/>
      <c r="I6" s="33">
        <f>IF(B6="","",IFERROR(MAX(F6,G6)*H6,""))</f>
      </c>
    </row>
    <row r="7" spans="1:9" x14ac:dyDescent="0.25">
      <c r="A7" s="9">
        <v>4</v>
      </c>
      <c r="B7" s="21"/>
      <c r="C7" s="23"/>
      <c r="D7" s="32"/>
      <c r="E7" s="32"/>
      <c r="F7" s="23"/>
      <c r="G7" s="23"/>
      <c r="H7" s="23"/>
      <c r="I7" s="33">
        <f>IF(B7="","",IFERROR(MAX(F7,G7)*H7,""))</f>
      </c>
    </row>
    <row r="8" spans="1:9" x14ac:dyDescent="0.25">
      <c r="A8" s="9">
        <v>5</v>
      </c>
      <c r="B8" s="21"/>
      <c r="C8" s="23"/>
      <c r="D8" s="32"/>
      <c r="E8" s="32"/>
      <c r="F8" s="23"/>
      <c r="G8" s="23"/>
      <c r="H8" s="23"/>
      <c r="I8" s="33">
        <f>IF(B8="","",IFERROR(MAX(F8,G8)*H8,""))</f>
      </c>
    </row>
    <row r="9" spans="1:9" x14ac:dyDescent="0.25">
      <c r="A9" s="9">
        <v>6</v>
      </c>
      <c r="B9" s="21"/>
      <c r="C9" s="23"/>
      <c r="D9" s="32"/>
      <c r="E9" s="32"/>
      <c r="F9" s="23"/>
      <c r="G9" s="23"/>
      <c r="H9" s="23"/>
      <c r="I9" s="33">
        <f>IF(B9="","",IFERROR(MAX(F9,G9)*H9,""))</f>
      </c>
    </row>
    <row r="10" spans="1:9" x14ac:dyDescent="0.25">
      <c r="A10" s="9">
        <v>7</v>
      </c>
      <c r="B10" s="21"/>
      <c r="C10" s="23"/>
      <c r="D10" s="32"/>
      <c r="E10" s="32"/>
      <c r="F10" s="23"/>
      <c r="G10" s="23"/>
      <c r="H10" s="23"/>
      <c r="I10" s="33">
        <f>IF(B10="","",IFERROR(MAX(F10,G10)*H10,""))</f>
      </c>
    </row>
    <row r="11" spans="1:9" x14ac:dyDescent="0.25">
      <c r="A11" s="9">
        <v>8</v>
      </c>
      <c r="B11" s="21"/>
      <c r="C11" s="23"/>
      <c r="D11" s="32"/>
      <c r="E11" s="32"/>
      <c r="F11" s="23"/>
      <c r="G11" s="23"/>
      <c r="H11" s="23"/>
      <c r="I11" s="33">
        <f>IF(B11="","",IFERROR(MAX(F11,G11)*H11,""))</f>
      </c>
    </row>
    <row r="12" spans="1:9" x14ac:dyDescent="0.25">
      <c r="A12" s="9">
        <v>9</v>
      </c>
      <c r="B12" s="21"/>
      <c r="C12" s="23"/>
      <c r="D12" s="32"/>
      <c r="E12" s="32"/>
      <c r="F12" s="23"/>
      <c r="G12" s="23"/>
      <c r="H12" s="23"/>
      <c r="I12" s="33">
        <f>IF(B12="","",IFERROR(MAX(F12,G12)*H12,""))</f>
      </c>
    </row>
    <row r="13" spans="1:9" x14ac:dyDescent="0.25">
      <c r="A13" s="9">
        <v>10</v>
      </c>
      <c r="B13" s="21"/>
      <c r="C13" s="23"/>
      <c r="D13" s="32"/>
      <c r="E13" s="32"/>
      <c r="F13" s="23"/>
      <c r="G13" s="23"/>
      <c r="H13" s="23"/>
      <c r="I13" s="33">
        <f>IF(B13="","",IFERROR(MAX(F13,G13)*H13,""))</f>
      </c>
    </row>
    <row r="14" spans="1:9" x14ac:dyDescent="0.25">
      <c r="A14" s="9">
        <v>11</v>
      </c>
      <c r="B14" s="21"/>
      <c r="C14" s="23"/>
      <c r="D14" s="32"/>
      <c r="E14" s="32"/>
      <c r="F14" s="23"/>
      <c r="G14" s="23"/>
      <c r="H14" s="23"/>
      <c r="I14" s="33">
        <f>IF(B14="","",IFERROR(MAX(F14,G14)*H14,""))</f>
      </c>
    </row>
    <row r="15" spans="1:9" x14ac:dyDescent="0.25">
      <c r="A15" s="9">
        <v>12</v>
      </c>
      <c r="B15" s="21"/>
      <c r="C15" s="23"/>
      <c r="D15" s="32"/>
      <c r="E15" s="32"/>
      <c r="F15" s="23"/>
      <c r="G15" s="23"/>
      <c r="H15" s="23"/>
      <c r="I15" s="33">
        <f>IF(B15="","",IFERROR(MAX(F15,G15)*H15,""))</f>
      </c>
    </row>
    <row r="16" spans="1:9" x14ac:dyDescent="0.25">
      <c r="A16" s="9">
        <v>13</v>
      </c>
      <c r="B16" s="21"/>
      <c r="C16" s="23"/>
      <c r="D16" s="32"/>
      <c r="E16" s="32"/>
      <c r="F16" s="23"/>
      <c r="G16" s="23"/>
      <c r="H16" s="23"/>
      <c r="I16" s="33">
        <f>IF(B16="","",IFERROR(MAX(F16,G16)*H16,""))</f>
      </c>
    </row>
    <row r="17" spans="1:9" x14ac:dyDescent="0.25">
      <c r="A17" s="9">
        <v>14</v>
      </c>
      <c r="B17" s="21"/>
      <c r="C17" s="23"/>
      <c r="D17" s="32"/>
      <c r="E17" s="32"/>
      <c r="F17" s="23"/>
      <c r="G17" s="23"/>
      <c r="H17" s="23"/>
      <c r="I17" s="33">
        <f>IF(B17="","",IFERROR(MAX(F17,G17)*H17,""))</f>
      </c>
    </row>
    <row r="18" spans="1:9" x14ac:dyDescent="0.25">
      <c r="A18" s="9">
        <v>15</v>
      </c>
      <c r="B18" s="21"/>
      <c r="C18" s="23"/>
      <c r="D18" s="32"/>
      <c r="E18" s="32"/>
      <c r="F18" s="23"/>
      <c r="G18" s="23"/>
      <c r="H18" s="23"/>
      <c r="I18" s="33">
        <f>IF(B18="","",IFERROR(MAX(F18,G18)*H18,""))</f>
      </c>
    </row>
    <row r="20" spans="2:9" x14ac:dyDescent="0.25">
      <c r="B20" s="25" t="s">
        <v>67</v>
      </c>
      <c r="C20" s="27">
        <f>SUM(C4:C18)</f>
      </c>
      <c r="F20" s="27">
        <f>SUM(F4:F18)</f>
      </c>
      <c r="G20" s="27">
        <f>SUM(G4:G18)</f>
      </c>
      <c r="I20" s="27">
        <f>SUM(I4:I18)</f>
      </c>
    </row>
  </sheetData>
  <mergeCells count="2">
    <mergeCell ref="A1:I1"/>
    <mergeCell ref="A2:I2"/>
  </mergeCells>
  <pageSetup paperSize="9" orientation="landscape" fitToWidth="1" fitToHeight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H61"/>
  <sheetViews>
    <sheetView workbookViewId="0">
      <pane xSplit="2" ySplit="3" topLeftCell="C4" activePane="bottomRight" state="frozen"/>
      <selection pane="bottomRight"/>
    </sheetView>
  </sheetViews>
  <sheetFormatPr defaultRowHeight="15" outlineLevelRow="0" outlineLevelCol="0" x14ac:dyDescent="55"/>
  <cols>
    <col min="1" max="1" width="6" customWidth="1"/>
    <col min="2" max="2" width="28" customWidth="1"/>
    <col min="3" max="3" width="24" customWidth="1"/>
    <col min="4" max="5" width="14" customWidth="1"/>
    <col min="6" max="6" width="12" customWidth="1"/>
    <col min="7" max="7" width="20" customWidth="1"/>
    <col min="8" max="8" width="36" customWidth="1"/>
  </cols>
  <sheetData>
    <row r="1" ht="36" customHeight="1" spans="1:8" x14ac:dyDescent="0.25">
      <c r="A1" s="18" t="s">
        <v>108</v>
      </c>
      <c r="B1" s="18"/>
      <c r="C1" s="18"/>
      <c r="D1" s="18"/>
      <c r="E1" s="18"/>
      <c r="F1" s="18"/>
      <c r="G1" s="18"/>
      <c r="H1" s="18"/>
    </row>
    <row r="2" ht="24" customHeight="1" spans="1:8" x14ac:dyDescent="0.25">
      <c r="A2" s="19" t="s">
        <v>109</v>
      </c>
      <c r="B2" s="19"/>
      <c r="C2" s="19"/>
      <c r="D2" s="19"/>
      <c r="E2" s="19"/>
      <c r="F2" s="19"/>
      <c r="G2" s="19"/>
      <c r="H2" s="19"/>
    </row>
    <row r="3" ht="28" customHeight="1" spans="1:8" x14ac:dyDescent="0.25">
      <c r="A3" s="20" t="s">
        <v>58</v>
      </c>
      <c r="B3" s="20" t="s">
        <v>59</v>
      </c>
      <c r="C3" s="20" t="s">
        <v>110</v>
      </c>
      <c r="D3" s="20" t="s">
        <v>111</v>
      </c>
      <c r="E3" s="20" t="s">
        <v>112</v>
      </c>
      <c r="F3" s="20" t="s">
        <v>113</v>
      </c>
      <c r="G3" s="20" t="s">
        <v>114</v>
      </c>
      <c r="H3" s="20" t="s">
        <v>115</v>
      </c>
    </row>
    <row r="4" spans="1:8" x14ac:dyDescent="0.25">
      <c r="A4" s="28">
        <f>IF(Gebouwenlijst!A4="","",Gebouwenlijst!A4)</f>
      </c>
      <c r="B4" s="28">
        <f>IF(Gebouwenlijst!B4="","",Gebouwenlijst!B4)</f>
      </c>
      <c r="C4" s="21"/>
      <c r="D4" s="22"/>
      <c r="E4" s="22"/>
      <c r="F4" s="21"/>
      <c r="G4" s="30"/>
      <c r="H4" s="21"/>
    </row>
    <row r="5" spans="1:8" x14ac:dyDescent="0.25">
      <c r="A5" s="28">
        <f>IF(Gebouwenlijst!A5="","",Gebouwenlijst!A5)</f>
      </c>
      <c r="B5" s="28">
        <f>IF(Gebouwenlijst!B5="","",Gebouwenlijst!B5)</f>
      </c>
      <c r="C5" s="21"/>
      <c r="D5" s="22"/>
      <c r="E5" s="22"/>
      <c r="F5" s="21"/>
      <c r="G5" s="30"/>
      <c r="H5" s="21"/>
    </row>
    <row r="6" spans="1:8" x14ac:dyDescent="0.25">
      <c r="A6" s="28">
        <f>IF(Gebouwenlijst!A6="","",Gebouwenlijst!A6)</f>
      </c>
      <c r="B6" s="28">
        <f>IF(Gebouwenlijst!B6="","",Gebouwenlijst!B6)</f>
      </c>
      <c r="C6" s="21"/>
      <c r="D6" s="22"/>
      <c r="E6" s="22"/>
      <c r="F6" s="21"/>
      <c r="G6" s="30"/>
      <c r="H6" s="21"/>
    </row>
    <row r="7" spans="1:8" x14ac:dyDescent="0.25">
      <c r="A7" s="28">
        <f>IF(Gebouwenlijst!A7="","",Gebouwenlijst!A7)</f>
      </c>
      <c r="B7" s="28">
        <f>IF(Gebouwenlijst!B7="","",Gebouwenlijst!B7)</f>
      </c>
      <c r="C7" s="21"/>
      <c r="D7" s="22"/>
      <c r="E7" s="22"/>
      <c r="F7" s="21"/>
      <c r="G7" s="30"/>
      <c r="H7" s="21"/>
    </row>
    <row r="8" spans="1:8" x14ac:dyDescent="0.25">
      <c r="A8" s="28">
        <f>IF(Gebouwenlijst!A8="","",Gebouwenlijst!A8)</f>
      </c>
      <c r="B8" s="28">
        <f>IF(Gebouwenlijst!B8="","",Gebouwenlijst!B8)</f>
      </c>
      <c r="C8" s="21"/>
      <c r="D8" s="22"/>
      <c r="E8" s="22"/>
      <c r="F8" s="21"/>
      <c r="G8" s="30"/>
      <c r="H8" s="21"/>
    </row>
    <row r="9" spans="1:8" x14ac:dyDescent="0.25">
      <c r="A9" s="28">
        <f>IF(Gebouwenlijst!A9="","",Gebouwenlijst!A9)</f>
      </c>
      <c r="B9" s="28">
        <f>IF(Gebouwenlijst!B9="","",Gebouwenlijst!B9)</f>
      </c>
      <c r="C9" s="21"/>
      <c r="D9" s="22"/>
      <c r="E9" s="22"/>
      <c r="F9" s="21"/>
      <c r="G9" s="30"/>
      <c r="H9" s="21"/>
    </row>
    <row r="10" spans="1:8" x14ac:dyDescent="0.25">
      <c r="A10" s="28">
        <f>IF(Gebouwenlijst!A10="","",Gebouwenlijst!A10)</f>
      </c>
      <c r="B10" s="28">
        <f>IF(Gebouwenlijst!B10="","",Gebouwenlijst!B10)</f>
      </c>
      <c r="C10" s="21"/>
      <c r="D10" s="22"/>
      <c r="E10" s="22"/>
      <c r="F10" s="21"/>
      <c r="G10" s="30"/>
      <c r="H10" s="21"/>
    </row>
    <row r="11" spans="1:8" x14ac:dyDescent="0.25">
      <c r="A11" s="28">
        <f>IF(Gebouwenlijst!A11="","",Gebouwenlijst!A11)</f>
      </c>
      <c r="B11" s="28">
        <f>IF(Gebouwenlijst!B11="","",Gebouwenlijst!B11)</f>
      </c>
      <c r="C11" s="21"/>
      <c r="D11" s="22"/>
      <c r="E11" s="22"/>
      <c r="F11" s="21"/>
      <c r="G11" s="30"/>
      <c r="H11" s="21"/>
    </row>
    <row r="12" spans="1:8" x14ac:dyDescent="0.25">
      <c r="A12" s="28">
        <f>IF(Gebouwenlijst!A12="","",Gebouwenlijst!A12)</f>
      </c>
      <c r="B12" s="28">
        <f>IF(Gebouwenlijst!B12="","",Gebouwenlijst!B12)</f>
      </c>
      <c r="C12" s="21"/>
      <c r="D12" s="22"/>
      <c r="E12" s="22"/>
      <c r="F12" s="21"/>
      <c r="G12" s="30"/>
      <c r="H12" s="21"/>
    </row>
    <row r="13" spans="1:8" x14ac:dyDescent="0.25">
      <c r="A13" s="28">
        <f>IF(Gebouwenlijst!A13="","",Gebouwenlijst!A13)</f>
      </c>
      <c r="B13" s="28">
        <f>IF(Gebouwenlijst!B13="","",Gebouwenlijst!B13)</f>
      </c>
      <c r="C13" s="21"/>
      <c r="D13" s="22"/>
      <c r="E13" s="22"/>
      <c r="F13" s="21"/>
      <c r="G13" s="30"/>
      <c r="H13" s="21"/>
    </row>
    <row r="14" spans="1:8" x14ac:dyDescent="0.25">
      <c r="A14" s="28">
        <f>IF(Gebouwenlijst!A14="","",Gebouwenlijst!A14)</f>
      </c>
      <c r="B14" s="28">
        <f>IF(Gebouwenlijst!B14="","",Gebouwenlijst!B14)</f>
      </c>
      <c r="C14" s="21"/>
      <c r="D14" s="22"/>
      <c r="E14" s="22"/>
      <c r="F14" s="21"/>
      <c r="G14" s="30"/>
      <c r="H14" s="21"/>
    </row>
    <row r="15" spans="1:8" x14ac:dyDescent="0.25">
      <c r="A15" s="28">
        <f>IF(Gebouwenlijst!A15="","",Gebouwenlijst!A15)</f>
      </c>
      <c r="B15" s="28">
        <f>IF(Gebouwenlijst!B15="","",Gebouwenlijst!B15)</f>
      </c>
      <c r="C15" s="21"/>
      <c r="D15" s="22"/>
      <c r="E15" s="22"/>
      <c r="F15" s="21"/>
      <c r="G15" s="30"/>
      <c r="H15" s="21"/>
    </row>
    <row r="16" spans="1:8" x14ac:dyDescent="0.25">
      <c r="A16" s="28">
        <f>IF(Gebouwenlijst!A16="","",Gebouwenlijst!A16)</f>
      </c>
      <c r="B16" s="28">
        <f>IF(Gebouwenlijst!B16="","",Gebouwenlijst!B16)</f>
      </c>
      <c r="C16" s="21"/>
      <c r="D16" s="22"/>
      <c r="E16" s="22"/>
      <c r="F16" s="21"/>
      <c r="G16" s="30"/>
      <c r="H16" s="21"/>
    </row>
    <row r="17" spans="1:8" x14ac:dyDescent="0.25">
      <c r="A17" s="28">
        <f>IF(Gebouwenlijst!A17="","",Gebouwenlijst!A17)</f>
      </c>
      <c r="B17" s="28">
        <f>IF(Gebouwenlijst!B17="","",Gebouwenlijst!B17)</f>
      </c>
      <c r="C17" s="21"/>
      <c r="D17" s="22"/>
      <c r="E17" s="22"/>
      <c r="F17" s="21"/>
      <c r="G17" s="30"/>
      <c r="H17" s="21"/>
    </row>
    <row r="18" spans="1:8" x14ac:dyDescent="0.25">
      <c r="A18" s="28">
        <f>IF(Gebouwenlijst!A18="","",Gebouwenlijst!A18)</f>
      </c>
      <c r="B18" s="28">
        <f>IF(Gebouwenlijst!B18="","",Gebouwenlijst!B18)</f>
      </c>
      <c r="C18" s="21"/>
      <c r="D18" s="22"/>
      <c r="E18" s="22"/>
      <c r="F18" s="21"/>
      <c r="G18" s="30"/>
      <c r="H18" s="21"/>
    </row>
    <row r="19" spans="1:8" x14ac:dyDescent="0.25">
      <c r="A19" s="28">
        <f>IF(Gebouwenlijst!A19="","",Gebouwenlijst!A19)</f>
      </c>
      <c r="B19" s="28">
        <f>IF(Gebouwenlijst!B19="","",Gebouwenlijst!B19)</f>
      </c>
      <c r="C19" s="21"/>
      <c r="D19" s="22"/>
      <c r="E19" s="22"/>
      <c r="F19" s="21"/>
      <c r="G19" s="30"/>
      <c r="H19" s="21"/>
    </row>
    <row r="20" spans="1:8" x14ac:dyDescent="0.25">
      <c r="A20" s="28">
        <f>IF(Gebouwenlijst!A20="","",Gebouwenlijst!A20)</f>
      </c>
      <c r="B20" s="28">
        <f>IF(Gebouwenlijst!B20="","",Gebouwenlijst!B20)</f>
      </c>
      <c r="C20" s="21"/>
      <c r="D20" s="22"/>
      <c r="E20" s="22"/>
      <c r="F20" s="21"/>
      <c r="G20" s="30"/>
      <c r="H20" s="21"/>
    </row>
    <row r="21" spans="1:8" x14ac:dyDescent="0.25">
      <c r="A21" s="28">
        <f>IF(Gebouwenlijst!A21="","",Gebouwenlijst!A21)</f>
      </c>
      <c r="B21" s="28">
        <f>IF(Gebouwenlijst!B21="","",Gebouwenlijst!B21)</f>
      </c>
      <c r="C21" s="21"/>
      <c r="D21" s="22"/>
      <c r="E21" s="22"/>
      <c r="F21" s="21"/>
      <c r="G21" s="30"/>
      <c r="H21" s="21"/>
    </row>
    <row r="22" spans="1:8" x14ac:dyDescent="0.25">
      <c r="A22" s="28">
        <f>IF(Gebouwenlijst!A22="","",Gebouwenlijst!A22)</f>
      </c>
      <c r="B22" s="28">
        <f>IF(Gebouwenlijst!B22="","",Gebouwenlijst!B22)</f>
      </c>
      <c r="C22" s="21"/>
      <c r="D22" s="22"/>
      <c r="E22" s="22"/>
      <c r="F22" s="21"/>
      <c r="G22" s="30"/>
      <c r="H22" s="21"/>
    </row>
    <row r="23" spans="1:8" x14ac:dyDescent="0.25">
      <c r="A23" s="28">
        <f>IF(Gebouwenlijst!A23="","",Gebouwenlijst!A23)</f>
      </c>
      <c r="B23" s="28">
        <f>IF(Gebouwenlijst!B23="","",Gebouwenlijst!B23)</f>
      </c>
      <c r="C23" s="21"/>
      <c r="D23" s="22"/>
      <c r="E23" s="22"/>
      <c r="F23" s="21"/>
      <c r="G23" s="30"/>
      <c r="H23" s="21"/>
    </row>
    <row r="24" spans="1:8" x14ac:dyDescent="0.25">
      <c r="A24" s="28">
        <f>IF(Gebouwenlijst!A24="","",Gebouwenlijst!A24)</f>
      </c>
      <c r="B24" s="28">
        <f>IF(Gebouwenlijst!B24="","",Gebouwenlijst!B24)</f>
      </c>
      <c r="C24" s="21"/>
      <c r="D24" s="22"/>
      <c r="E24" s="22"/>
      <c r="F24" s="21"/>
      <c r="G24" s="30"/>
      <c r="H24" s="21"/>
    </row>
    <row r="25" spans="1:8" x14ac:dyDescent="0.25">
      <c r="A25" s="28">
        <f>IF(Gebouwenlijst!A25="","",Gebouwenlijst!A25)</f>
      </c>
      <c r="B25" s="28">
        <f>IF(Gebouwenlijst!B25="","",Gebouwenlijst!B25)</f>
      </c>
      <c r="C25" s="21"/>
      <c r="D25" s="22"/>
      <c r="E25" s="22"/>
      <c r="F25" s="21"/>
      <c r="G25" s="30"/>
      <c r="H25" s="21"/>
    </row>
    <row r="26" spans="1:8" x14ac:dyDescent="0.25">
      <c r="A26" s="28">
        <f>IF(Gebouwenlijst!A26="","",Gebouwenlijst!A26)</f>
      </c>
      <c r="B26" s="28">
        <f>IF(Gebouwenlijst!B26="","",Gebouwenlijst!B26)</f>
      </c>
      <c r="C26" s="21"/>
      <c r="D26" s="22"/>
      <c r="E26" s="22"/>
      <c r="F26" s="21"/>
      <c r="G26" s="30"/>
      <c r="H26" s="21"/>
    </row>
    <row r="27" spans="1:8" x14ac:dyDescent="0.25">
      <c r="A27" s="28">
        <f>IF(Gebouwenlijst!A27="","",Gebouwenlijst!A27)</f>
      </c>
      <c r="B27" s="28">
        <f>IF(Gebouwenlijst!B27="","",Gebouwenlijst!B27)</f>
      </c>
      <c r="C27" s="21"/>
      <c r="D27" s="22"/>
      <c r="E27" s="22"/>
      <c r="F27" s="21"/>
      <c r="G27" s="30"/>
      <c r="H27" s="21"/>
    </row>
    <row r="28" spans="1:8" x14ac:dyDescent="0.25">
      <c r="A28" s="28">
        <f>IF(Gebouwenlijst!A28="","",Gebouwenlijst!A28)</f>
      </c>
      <c r="B28" s="28">
        <f>IF(Gebouwenlijst!B28="","",Gebouwenlijst!B28)</f>
      </c>
      <c r="C28" s="21"/>
      <c r="D28" s="22"/>
      <c r="E28" s="22"/>
      <c r="F28" s="21"/>
      <c r="G28" s="30"/>
      <c r="H28" s="21"/>
    </row>
    <row r="29" spans="1:8" x14ac:dyDescent="0.25">
      <c r="A29" s="28">
        <f>IF(Gebouwenlijst!A29="","",Gebouwenlijst!A29)</f>
      </c>
      <c r="B29" s="28">
        <f>IF(Gebouwenlijst!B29="","",Gebouwenlijst!B29)</f>
      </c>
      <c r="C29" s="21"/>
      <c r="D29" s="22"/>
      <c r="E29" s="22"/>
      <c r="F29" s="21"/>
      <c r="G29" s="30"/>
      <c r="H29" s="21"/>
    </row>
    <row r="30" spans="1:8" x14ac:dyDescent="0.25">
      <c r="A30" s="28">
        <f>IF(Gebouwenlijst!A30="","",Gebouwenlijst!A30)</f>
      </c>
      <c r="B30" s="28">
        <f>IF(Gebouwenlijst!B30="","",Gebouwenlijst!B30)</f>
      </c>
      <c r="C30" s="21"/>
      <c r="D30" s="22"/>
      <c r="E30" s="22"/>
      <c r="F30" s="21"/>
      <c r="G30" s="30"/>
      <c r="H30" s="21"/>
    </row>
    <row r="31" spans="1:8" x14ac:dyDescent="0.25">
      <c r="A31" s="28">
        <f>IF(Gebouwenlijst!A31="","",Gebouwenlijst!A31)</f>
      </c>
      <c r="B31" s="28">
        <f>IF(Gebouwenlijst!B31="","",Gebouwenlijst!B31)</f>
      </c>
      <c r="C31" s="21"/>
      <c r="D31" s="22"/>
      <c r="E31" s="22"/>
      <c r="F31" s="21"/>
      <c r="G31" s="30"/>
      <c r="H31" s="21"/>
    </row>
    <row r="32" spans="1:8" x14ac:dyDescent="0.25">
      <c r="A32" s="28">
        <f>IF(Gebouwenlijst!A32="","",Gebouwenlijst!A32)</f>
      </c>
      <c r="B32" s="28">
        <f>IF(Gebouwenlijst!B32="","",Gebouwenlijst!B32)</f>
      </c>
      <c r="C32" s="21"/>
      <c r="D32" s="22"/>
      <c r="E32" s="22"/>
      <c r="F32" s="21"/>
      <c r="G32" s="30"/>
      <c r="H32" s="21"/>
    </row>
    <row r="33" spans="1:8" x14ac:dyDescent="0.25">
      <c r="A33" s="28">
        <f>IF(Gebouwenlijst!A33="","",Gebouwenlijst!A33)</f>
      </c>
      <c r="B33" s="28">
        <f>IF(Gebouwenlijst!B33="","",Gebouwenlijst!B33)</f>
      </c>
      <c r="C33" s="21"/>
      <c r="D33" s="22"/>
      <c r="E33" s="22"/>
      <c r="F33" s="21"/>
      <c r="G33" s="30"/>
      <c r="H33" s="21"/>
    </row>
    <row r="34" spans="1:8" x14ac:dyDescent="0.25">
      <c r="A34" s="28">
        <f>IF(Gebouwenlijst!A34="","",Gebouwenlijst!A34)</f>
      </c>
      <c r="B34" s="28">
        <f>IF(Gebouwenlijst!B34="","",Gebouwenlijst!B34)</f>
      </c>
      <c r="C34" s="21"/>
      <c r="D34" s="22"/>
      <c r="E34" s="22"/>
      <c r="F34" s="21"/>
      <c r="G34" s="30"/>
      <c r="H34" s="21"/>
    </row>
    <row r="35" spans="1:8" x14ac:dyDescent="0.25">
      <c r="A35" s="28">
        <f>IF(Gebouwenlijst!A35="","",Gebouwenlijst!A35)</f>
      </c>
      <c r="B35" s="28">
        <f>IF(Gebouwenlijst!B35="","",Gebouwenlijst!B35)</f>
      </c>
      <c r="C35" s="21"/>
      <c r="D35" s="22"/>
      <c r="E35" s="22"/>
      <c r="F35" s="21"/>
      <c r="G35" s="30"/>
      <c r="H35" s="21"/>
    </row>
    <row r="36" spans="1:8" x14ac:dyDescent="0.25">
      <c r="A36" s="28">
        <f>IF(Gebouwenlijst!A36="","",Gebouwenlijst!A36)</f>
      </c>
      <c r="B36" s="28">
        <f>IF(Gebouwenlijst!B36="","",Gebouwenlijst!B36)</f>
      </c>
      <c r="C36" s="21"/>
      <c r="D36" s="22"/>
      <c r="E36" s="22"/>
      <c r="F36" s="21"/>
      <c r="G36" s="30"/>
      <c r="H36" s="21"/>
    </row>
    <row r="37" spans="1:8" x14ac:dyDescent="0.25">
      <c r="A37" s="28">
        <f>IF(Gebouwenlijst!A37="","",Gebouwenlijst!A37)</f>
      </c>
      <c r="B37" s="28">
        <f>IF(Gebouwenlijst!B37="","",Gebouwenlijst!B37)</f>
      </c>
      <c r="C37" s="21"/>
      <c r="D37" s="22"/>
      <c r="E37" s="22"/>
      <c r="F37" s="21"/>
      <c r="G37" s="30"/>
      <c r="H37" s="21"/>
    </row>
    <row r="38" spans="1:8" x14ac:dyDescent="0.25">
      <c r="A38" s="28">
        <f>IF(Gebouwenlijst!A38="","",Gebouwenlijst!A38)</f>
      </c>
      <c r="B38" s="28">
        <f>IF(Gebouwenlijst!B38="","",Gebouwenlijst!B38)</f>
      </c>
      <c r="C38" s="21"/>
      <c r="D38" s="22"/>
      <c r="E38" s="22"/>
      <c r="F38" s="21"/>
      <c r="G38" s="30"/>
      <c r="H38" s="21"/>
    </row>
    <row r="39" spans="1:8" x14ac:dyDescent="0.25">
      <c r="A39" s="28">
        <f>IF(Gebouwenlijst!A39="","",Gebouwenlijst!A39)</f>
      </c>
      <c r="B39" s="28">
        <f>IF(Gebouwenlijst!B39="","",Gebouwenlijst!B39)</f>
      </c>
      <c r="C39" s="21"/>
      <c r="D39" s="22"/>
      <c r="E39" s="22"/>
      <c r="F39" s="21"/>
      <c r="G39" s="30"/>
      <c r="H39" s="21"/>
    </row>
    <row r="40" spans="1:8" x14ac:dyDescent="0.25">
      <c r="A40" s="28">
        <f>IF(Gebouwenlijst!A40="","",Gebouwenlijst!A40)</f>
      </c>
      <c r="B40" s="28">
        <f>IF(Gebouwenlijst!B40="","",Gebouwenlijst!B40)</f>
      </c>
      <c r="C40" s="21"/>
      <c r="D40" s="22"/>
      <c r="E40" s="22"/>
      <c r="F40" s="21"/>
      <c r="G40" s="30"/>
      <c r="H40" s="21"/>
    </row>
    <row r="41" spans="1:8" x14ac:dyDescent="0.25">
      <c r="A41" s="28">
        <f>IF(Gebouwenlijst!A41="","",Gebouwenlijst!A41)</f>
      </c>
      <c r="B41" s="28">
        <f>IF(Gebouwenlijst!B41="","",Gebouwenlijst!B41)</f>
      </c>
      <c r="C41" s="21"/>
      <c r="D41" s="22"/>
      <c r="E41" s="22"/>
      <c r="F41" s="21"/>
      <c r="G41" s="30"/>
      <c r="H41" s="21"/>
    </row>
    <row r="42" spans="1:8" x14ac:dyDescent="0.25">
      <c r="A42" s="28">
        <f>IF(Gebouwenlijst!A42="","",Gebouwenlijst!A42)</f>
      </c>
      <c r="B42" s="28">
        <f>IF(Gebouwenlijst!B42="","",Gebouwenlijst!B42)</f>
      </c>
      <c r="C42" s="21"/>
      <c r="D42" s="22"/>
      <c r="E42" s="22"/>
      <c r="F42" s="21"/>
      <c r="G42" s="30"/>
      <c r="H42" s="21"/>
    </row>
    <row r="43" spans="1:8" x14ac:dyDescent="0.25">
      <c r="A43" s="28">
        <f>IF(Gebouwenlijst!A43="","",Gebouwenlijst!A43)</f>
      </c>
      <c r="B43" s="28">
        <f>IF(Gebouwenlijst!B43="","",Gebouwenlijst!B43)</f>
      </c>
      <c r="C43" s="21"/>
      <c r="D43" s="22"/>
      <c r="E43" s="22"/>
      <c r="F43" s="21"/>
      <c r="G43" s="30"/>
      <c r="H43" s="21"/>
    </row>
    <row r="44" spans="1:8" x14ac:dyDescent="0.25">
      <c r="A44" s="28">
        <f>IF(Gebouwenlijst!A44="","",Gebouwenlijst!A44)</f>
      </c>
      <c r="B44" s="28">
        <f>IF(Gebouwenlijst!B44="","",Gebouwenlijst!B44)</f>
      </c>
      <c r="C44" s="21"/>
      <c r="D44" s="22"/>
      <c r="E44" s="22"/>
      <c r="F44" s="21"/>
      <c r="G44" s="30"/>
      <c r="H44" s="21"/>
    </row>
    <row r="45" spans="1:8" x14ac:dyDescent="0.25">
      <c r="A45" s="28">
        <f>IF(Gebouwenlijst!A45="","",Gebouwenlijst!A45)</f>
      </c>
      <c r="B45" s="28">
        <f>IF(Gebouwenlijst!B45="","",Gebouwenlijst!B45)</f>
      </c>
      <c r="C45" s="21"/>
      <c r="D45" s="22"/>
      <c r="E45" s="22"/>
      <c r="F45" s="21"/>
      <c r="G45" s="30"/>
      <c r="H45" s="21"/>
    </row>
    <row r="46" spans="1:8" x14ac:dyDescent="0.25">
      <c r="A46" s="28">
        <f>IF(Gebouwenlijst!A46="","",Gebouwenlijst!A46)</f>
      </c>
      <c r="B46" s="28">
        <f>IF(Gebouwenlijst!B46="","",Gebouwenlijst!B46)</f>
      </c>
      <c r="C46" s="21"/>
      <c r="D46" s="22"/>
      <c r="E46" s="22"/>
      <c r="F46" s="21"/>
      <c r="G46" s="30"/>
      <c r="H46" s="21"/>
    </row>
    <row r="47" spans="1:8" x14ac:dyDescent="0.25">
      <c r="A47" s="28">
        <f>IF(Gebouwenlijst!A47="","",Gebouwenlijst!A47)</f>
      </c>
      <c r="B47" s="28">
        <f>IF(Gebouwenlijst!B47="","",Gebouwenlijst!B47)</f>
      </c>
      <c r="C47" s="21"/>
      <c r="D47" s="22"/>
      <c r="E47" s="22"/>
      <c r="F47" s="21"/>
      <c r="G47" s="30"/>
      <c r="H47" s="21"/>
    </row>
    <row r="48" spans="1:8" x14ac:dyDescent="0.25">
      <c r="A48" s="28">
        <f>IF(Gebouwenlijst!A48="","",Gebouwenlijst!A48)</f>
      </c>
      <c r="B48" s="28">
        <f>IF(Gebouwenlijst!B48="","",Gebouwenlijst!B48)</f>
      </c>
      <c r="C48" s="21"/>
      <c r="D48" s="22"/>
      <c r="E48" s="22"/>
      <c r="F48" s="21"/>
      <c r="G48" s="30"/>
      <c r="H48" s="21"/>
    </row>
    <row r="49" spans="1:8" x14ac:dyDescent="0.25">
      <c r="A49" s="28">
        <f>IF(Gebouwenlijst!A49="","",Gebouwenlijst!A49)</f>
      </c>
      <c r="B49" s="28">
        <f>IF(Gebouwenlijst!B49="","",Gebouwenlijst!B49)</f>
      </c>
      <c r="C49" s="21"/>
      <c r="D49" s="22"/>
      <c r="E49" s="22"/>
      <c r="F49" s="21"/>
      <c r="G49" s="30"/>
      <c r="H49" s="21"/>
    </row>
    <row r="50" spans="1:8" x14ac:dyDescent="0.25">
      <c r="A50" s="28">
        <f>IF(Gebouwenlijst!A50="","",Gebouwenlijst!A50)</f>
      </c>
      <c r="B50" s="28">
        <f>IF(Gebouwenlijst!B50="","",Gebouwenlijst!B50)</f>
      </c>
      <c r="C50" s="21"/>
      <c r="D50" s="22"/>
      <c r="E50" s="22"/>
      <c r="F50" s="21"/>
      <c r="G50" s="30"/>
      <c r="H50" s="21"/>
    </row>
    <row r="51" spans="1:8" x14ac:dyDescent="0.25">
      <c r="A51" s="28">
        <f>IF(Gebouwenlijst!A51="","",Gebouwenlijst!A51)</f>
      </c>
      <c r="B51" s="28">
        <f>IF(Gebouwenlijst!B51="","",Gebouwenlijst!B51)</f>
      </c>
      <c r="C51" s="21"/>
      <c r="D51" s="22"/>
      <c r="E51" s="22"/>
      <c r="F51" s="21"/>
      <c r="G51" s="30"/>
      <c r="H51" s="21"/>
    </row>
    <row r="52" spans="1:8" x14ac:dyDescent="0.25">
      <c r="A52" s="28">
        <f>IF(Gebouwenlijst!A52="","",Gebouwenlijst!A52)</f>
      </c>
      <c r="B52" s="28">
        <f>IF(Gebouwenlijst!B52="","",Gebouwenlijst!B52)</f>
      </c>
      <c r="C52" s="21"/>
      <c r="D52" s="22"/>
      <c r="E52" s="22"/>
      <c r="F52" s="21"/>
      <c r="G52" s="30"/>
      <c r="H52" s="21"/>
    </row>
    <row r="53" spans="1:8" x14ac:dyDescent="0.25">
      <c r="A53" s="28">
        <f>IF(Gebouwenlijst!A53="","",Gebouwenlijst!A53)</f>
      </c>
      <c r="B53" s="28">
        <f>IF(Gebouwenlijst!B53="","",Gebouwenlijst!B53)</f>
      </c>
      <c r="C53" s="21"/>
      <c r="D53" s="22"/>
      <c r="E53" s="22"/>
      <c r="F53" s="21"/>
      <c r="G53" s="30"/>
      <c r="H53" s="21"/>
    </row>
    <row r="55" spans="2:2" x14ac:dyDescent="0.25">
      <c r="B55" s="25" t="s">
        <v>116</v>
      </c>
    </row>
    <row r="56" spans="2:7" x14ac:dyDescent="0.25">
      <c r="B56" s="34" t="s">
        <v>117</v>
      </c>
      <c r="C56" s="25">
        <f>COUNTIF(C4:C53,"Behouden")</f>
      </c>
      <c r="G56" s="31">
        <f>SUMPRODUCT((C4:C53="Behouden")*(G4:G53))</f>
      </c>
    </row>
    <row r="57" spans="2:7" x14ac:dyDescent="0.25">
      <c r="B57" s="34" t="s">
        <v>118</v>
      </c>
      <c r="C57" s="25">
        <f>COUNTIF(C4:C53,"Renoveren")</f>
      </c>
      <c r="G57" s="31">
        <f>SUMPRODUCT((C4:C53="Renoveren")*(G4:G53))</f>
      </c>
    </row>
    <row r="58" spans="2:7" x14ac:dyDescent="0.25">
      <c r="B58" s="34" t="s">
        <v>119</v>
      </c>
      <c r="C58" s="25">
        <f>COUNTIF(C4:C53,"Vervangen/Nieuwbouw")</f>
      </c>
      <c r="G58" s="31">
        <f>SUMPRODUCT((C4:C53="Vervangen/Nieuwbouw")*(G4:G53))</f>
      </c>
    </row>
    <row r="59" spans="2:7" x14ac:dyDescent="0.25">
      <c r="B59" s="34" t="s">
        <v>120</v>
      </c>
      <c r="C59" s="25">
        <f>COUNTIF(C4:C53,"Afstoten")</f>
      </c>
      <c r="G59" s="31">
        <f>SUMPRODUCT((C4:C53="Afstoten")*(G4:G53))</f>
      </c>
    </row>
    <row r="60" spans="2:7" x14ac:dyDescent="0.25">
      <c r="B60" s="34" t="s">
        <v>121</v>
      </c>
      <c r="C60" s="25">
        <f>COUNTIF(C4:C53,"Huren")</f>
      </c>
      <c r="G60" s="31">
        <f>SUMPRODUCT((C4:C53="Huren")*(G4:G53))</f>
      </c>
    </row>
    <row r="61" spans="2:7" x14ac:dyDescent="0.25">
      <c r="B61" s="34" t="s">
        <v>122</v>
      </c>
      <c r="C61" s="25">
        <f>COUNTIF(C4:C53,"Nader onderzoek")</f>
      </c>
      <c r="G61" s="31">
        <f>SUMPRODUCT((C4:C53="Nader onderzoek")*(G4:G53))</f>
      </c>
    </row>
  </sheetData>
  <mergeCells count="2">
    <mergeCell ref="A1:H1"/>
    <mergeCell ref="A2:H2"/>
  </mergeCells>
  <conditionalFormatting sqref="C4:C53">
    <cfRule type="containsText" dxfId="3" priority="1">
      <formula>NOT(ISERROR(SEARCH("Behouden",C4)))</formula>
    </cfRule>
    <cfRule type="containsText" dxfId="4" priority="2">
      <formula>NOT(ISERROR(SEARCH("Renoveren",C4)))</formula>
    </cfRule>
    <cfRule type="containsText" dxfId="5" priority="3">
      <formula>NOT(ISERROR(SEARCH("Vervangen",C4)))</formula>
    </cfRule>
    <cfRule type="containsText" dxfId="6" priority="4">
      <formula>NOT(ISERROR(SEARCH("Afstoten",C4)))</formula>
    </cfRule>
  </conditionalFormatting>
  <dataValidations count="6">
    <dataValidation type="list" allowBlank="1" showErrorMessage="1" errorTitle="Ongeldige invoer" error="Kies een waarde uit de lijst." sqref="C10:C53">
      <formula1>"Behouden,Renoveren,Vervangen/Nieuwbouw,Afstoten,Huren,Nader onderzoek"</formula1>
    </dataValidation>
    <dataValidation type="list" allowBlank="1" showErrorMessage="1" errorTitle="Ongeldige invoer" error="Kies een waarde uit de lijst." sqref="C4:C53">
      <formula1>"Behouden,Renoveren,Vervangen/Nieuwbouw,Afstoten,Huren,Nader onderzoek"</formula1>
    </dataValidation>
    <dataValidation type="whole" allowBlank="1" sqref="D10:E53">
      <formula1>2024</formula1>
      <formula2>2040</formula2>
    </dataValidation>
    <dataValidation type="whole" allowBlank="1" sqref="D4:E53">
      <formula1>2024</formula1>
      <formula2>2040</formula2>
    </dataValidation>
    <dataValidation type="list" allowBlank="1" showErrorMessage="1" errorTitle="Ongeldige invoer" error="Kies een waarde uit de lijst." sqref="F10:F53">
      <formula1>"Hoog,Midden,Laag"</formula1>
    </dataValidation>
    <dataValidation type="list" allowBlank="1" showErrorMessage="1" errorTitle="Ongeldige invoer" error="Kies een waarde uit de lijst." sqref="F4:F53">
      <formula1>"Hoog,Midden,Laag"</formula1>
    </dataValidation>
  </dataValidations>
  <pageSetup paperSize="9" orientation="landscape" fitToWidth="1" fitToHeight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73A605"/>
    <pageSetUpPr fitToPage="1"/>
  </sheetPr>
  <dimension ref="A1:E13"/>
  <sheetFormatPr defaultRowHeight="15" outlineLevelRow="0" outlineLevelCol="0" x14ac:dyDescent="55"/>
  <cols>
    <col min="1" max="1" width="4" customWidth="1"/>
    <col min="2" max="2" width="36" customWidth="1"/>
    <col min="3" max="5" width="24" customWidth="1"/>
  </cols>
  <sheetData>
    <row r="1" ht="36" customHeight="1" spans="1:5" x14ac:dyDescent="0.25">
      <c r="A1" s="18" t="s">
        <v>28</v>
      </c>
      <c r="B1" s="18"/>
      <c r="C1" s="18"/>
      <c r="D1" s="18"/>
      <c r="E1" s="18"/>
    </row>
    <row r="2" ht="24" customHeight="1" spans="1:5" x14ac:dyDescent="0.25">
      <c r="A2" s="19" t="s">
        <v>123</v>
      </c>
      <c r="B2" s="19"/>
      <c r="C2" s="19"/>
      <c r="D2" s="19"/>
      <c r="E2" s="19"/>
    </row>
    <row r="3" ht="28" customHeight="1" spans="1:5" x14ac:dyDescent="0.25">
      <c r="A3" s="20" t="s">
        <v>124</v>
      </c>
      <c r="B3" s="20" t="s">
        <v>125</v>
      </c>
      <c r="C3" s="20" t="s">
        <v>126</v>
      </c>
      <c r="D3" s="20" t="s">
        <v>127</v>
      </c>
      <c r="E3" s="20" t="s">
        <v>128</v>
      </c>
    </row>
    <row r="4" spans="2:5" x14ac:dyDescent="0.25">
      <c r="B4" s="35" t="s">
        <v>129</v>
      </c>
      <c r="C4" s="21"/>
      <c r="D4" s="21"/>
      <c r="E4" s="21"/>
    </row>
    <row r="5" spans="2:5" x14ac:dyDescent="0.25">
      <c r="B5" s="35" t="s">
        <v>130</v>
      </c>
      <c r="C5" s="30"/>
      <c r="D5" s="30"/>
      <c r="E5" s="30"/>
    </row>
    <row r="6" spans="2:5" x14ac:dyDescent="0.25">
      <c r="B6" s="35" t="s">
        <v>131</v>
      </c>
      <c r="C6" s="22"/>
      <c r="D6" s="22"/>
      <c r="E6" s="22"/>
    </row>
    <row r="7" spans="2:5" x14ac:dyDescent="0.25">
      <c r="B7" s="35" t="s">
        <v>132</v>
      </c>
      <c r="C7" s="30"/>
      <c r="D7" s="30"/>
      <c r="E7" s="30"/>
    </row>
    <row r="8" spans="2:5" x14ac:dyDescent="0.25">
      <c r="B8" s="35" t="s">
        <v>133</v>
      </c>
      <c r="C8" s="30"/>
      <c r="D8" s="30"/>
      <c r="E8" s="30"/>
    </row>
    <row r="9" spans="2:5" x14ac:dyDescent="0.25">
      <c r="B9" s="35" t="s">
        <v>134</v>
      </c>
      <c r="C9" s="30"/>
      <c r="D9" s="30"/>
      <c r="E9" s="30"/>
    </row>
    <row r="10" spans="2:5" x14ac:dyDescent="0.25">
      <c r="B10" s="35" t="s">
        <v>135</v>
      </c>
      <c r="C10" s="36"/>
      <c r="D10" s="36"/>
      <c r="E10" s="36"/>
    </row>
    <row r="11" spans="2:5" x14ac:dyDescent="0.25">
      <c r="B11" s="35" t="s">
        <v>136</v>
      </c>
      <c r="C11" s="36"/>
      <c r="D11" s="36"/>
      <c r="E11" s="36"/>
    </row>
    <row r="12" spans="2:5" x14ac:dyDescent="0.25">
      <c r="B12" s="35" t="s">
        <v>137</v>
      </c>
      <c r="C12" s="36"/>
      <c r="D12" s="36"/>
      <c r="E12" s="36"/>
    </row>
    <row r="13" spans="2:5" x14ac:dyDescent="0.25">
      <c r="B13" s="35" t="s">
        <v>138</v>
      </c>
      <c r="C13" s="36"/>
      <c r="D13" s="36"/>
      <c r="E13" s="36"/>
    </row>
  </sheetData>
  <mergeCells count="2">
    <mergeCell ref="A1:E1"/>
    <mergeCell ref="A2:E2"/>
  </mergeCells>
  <pageSetup paperSize="9" orientation="landscape" fitToWidth="1" fitToHeight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E7DB8"/>
    <pageSetUpPr fitToPage="1"/>
  </sheetPr>
  <dimension ref="A1:E43"/>
  <sheetFormatPr defaultRowHeight="15" outlineLevelRow="0" outlineLevelCol="0" x14ac:dyDescent="55"/>
  <cols>
    <col min="1" max="1" width="6" customWidth="1"/>
    <col min="2" max="2" width="8" customWidth="1"/>
    <col min="3" max="3" width="32" customWidth="1"/>
    <col min="4" max="4" width="16" customWidth="1"/>
    <col min="5" max="5" width="24" customWidth="1"/>
  </cols>
  <sheetData>
    <row r="1" ht="36" customHeight="1" spans="1:5" x14ac:dyDescent="0.25">
      <c r="A1" s="18" t="s">
        <v>139</v>
      </c>
      <c r="B1" s="18"/>
      <c r="C1" s="18"/>
      <c r="D1" s="18"/>
      <c r="E1" s="18"/>
    </row>
    <row r="2" ht="24" customHeight="1" spans="1:5" x14ac:dyDescent="0.25">
      <c r="A2" s="19" t="s">
        <v>140</v>
      </c>
      <c r="B2" s="19"/>
      <c r="C2" s="19"/>
      <c r="D2" s="19"/>
      <c r="E2" s="19"/>
    </row>
    <row r="4" ht="24" customHeight="1" spans="1:5" x14ac:dyDescent="0.25">
      <c r="A4" s="37" t="s">
        <v>141</v>
      </c>
      <c r="B4" s="37"/>
      <c r="C4" s="37"/>
      <c r="D4" s="37"/>
      <c r="E4" s="37"/>
    </row>
    <row r="5" spans="2:5" x14ac:dyDescent="0.25">
      <c r="B5" s="34" t="s">
        <v>142</v>
      </c>
      <c r="C5" s="21"/>
      <c r="D5" s="21"/>
      <c r="E5" s="21"/>
    </row>
    <row r="6" spans="2:5" x14ac:dyDescent="0.25">
      <c r="B6" s="34" t="s">
        <v>143</v>
      </c>
      <c r="C6" s="21"/>
      <c r="D6" s="21"/>
      <c r="E6" s="21"/>
    </row>
    <row r="7" spans="2:5" x14ac:dyDescent="0.25">
      <c r="B7" s="34" t="s">
        <v>62</v>
      </c>
      <c r="C7" s="21"/>
      <c r="D7" s="21"/>
      <c r="E7" s="21"/>
    </row>
    <row r="8" spans="2:5" x14ac:dyDescent="0.25">
      <c r="B8" s="34" t="s">
        <v>144</v>
      </c>
      <c r="C8" s="21"/>
      <c r="D8" s="21"/>
      <c r="E8" s="21"/>
    </row>
    <row r="9" spans="2:5" x14ac:dyDescent="0.25">
      <c r="B9" s="34" t="s">
        <v>145</v>
      </c>
      <c r="C9" s="21"/>
      <c r="D9" s="21"/>
      <c r="E9" s="21"/>
    </row>
    <row r="10" spans="2:5" x14ac:dyDescent="0.25">
      <c r="B10" s="34" t="s">
        <v>146</v>
      </c>
      <c r="C10" s="21"/>
      <c r="D10" s="21"/>
      <c r="E10" s="21"/>
    </row>
    <row r="11" spans="2:5" x14ac:dyDescent="0.25">
      <c r="B11" s="34" t="s">
        <v>63</v>
      </c>
      <c r="C11" s="21"/>
      <c r="D11" s="21"/>
      <c r="E11" s="21"/>
    </row>
    <row r="12" spans="2:5" x14ac:dyDescent="0.25">
      <c r="B12" s="34" t="s">
        <v>147</v>
      </c>
      <c r="C12" s="21"/>
      <c r="D12" s="21"/>
      <c r="E12" s="21"/>
    </row>
    <row r="14" ht="24" customHeight="1" spans="1:5" x14ac:dyDescent="0.25">
      <c r="A14" s="37" t="s">
        <v>148</v>
      </c>
      <c r="B14" s="37"/>
      <c r="C14" s="37"/>
      <c r="D14" s="37"/>
      <c r="E14" s="37"/>
    </row>
    <row r="15" ht="28" customHeight="1" spans="1:5" x14ac:dyDescent="0.25">
      <c r="A15" s="20" t="s">
        <v>58</v>
      </c>
      <c r="B15" s="20" t="s">
        <v>149</v>
      </c>
      <c r="C15" s="20" t="s">
        <v>150</v>
      </c>
      <c r="D15" s="20" t="s">
        <v>151</v>
      </c>
      <c r="E15" s="20" t="s">
        <v>152</v>
      </c>
    </row>
    <row r="16" spans="1:5" x14ac:dyDescent="0.25">
      <c r="A16" s="9">
        <v>1</v>
      </c>
      <c r="B16" s="12" t="s">
        <v>153</v>
      </c>
      <c r="C16" s="34" t="s">
        <v>154</v>
      </c>
      <c r="D16" s="21"/>
      <c r="E16" s="28">
        <f>IF(D16="","",IF(D16&lt;1.5,"Ad hoc",IF(D16&lt;2.5,"Initieel",IF(D16&lt;3.5,"Herhalend",IF(D16&lt;4.5,"Beheerst","Geoptimaliseerd")))))</f>
      </c>
    </row>
    <row r="17" spans="1:5" x14ac:dyDescent="0.25">
      <c r="A17" s="9">
        <v>2</v>
      </c>
      <c r="B17" s="12" t="s">
        <v>153</v>
      </c>
      <c r="C17" s="34" t="s">
        <v>155</v>
      </c>
      <c r="D17" s="21"/>
      <c r="E17" s="28">
        <f>IF(D17="","",IF(D17&lt;1.5,"Ad hoc",IF(D17&lt;2.5,"Initieel",IF(D17&lt;3.5,"Herhalend",IF(D17&lt;4.5,"Beheerst","Geoptimaliseerd")))))</f>
      </c>
    </row>
    <row r="18" spans="1:5" x14ac:dyDescent="0.25">
      <c r="A18" s="9">
        <v>3</v>
      </c>
      <c r="B18" s="12" t="s">
        <v>153</v>
      </c>
      <c r="C18" s="34" t="s">
        <v>156</v>
      </c>
      <c r="D18" s="21"/>
      <c r="E18" s="28">
        <f>IF(D18="","",IF(D18&lt;1.5,"Ad hoc",IF(D18&lt;2.5,"Initieel",IF(D18&lt;3.5,"Herhalend",IF(D18&lt;4.5,"Beheerst","Geoptimaliseerd")))))</f>
      </c>
    </row>
    <row r="19" spans="1:5" x14ac:dyDescent="0.25">
      <c r="A19" s="9">
        <v>4</v>
      </c>
      <c r="B19" s="12" t="s">
        <v>22</v>
      </c>
      <c r="C19" s="34" t="s">
        <v>157</v>
      </c>
      <c r="D19" s="21"/>
      <c r="E19" s="28">
        <f>IF(D19="","",IF(D19&lt;1.5,"Ad hoc",IF(D19&lt;2.5,"Initieel",IF(D19&lt;3.5,"Herhalend",IF(D19&lt;4.5,"Beheerst","Geoptimaliseerd")))))</f>
      </c>
    </row>
    <row r="20" spans="1:5" x14ac:dyDescent="0.25">
      <c r="A20" s="9">
        <v>5</v>
      </c>
      <c r="B20" s="12" t="s">
        <v>22</v>
      </c>
      <c r="C20" s="34" t="s">
        <v>158</v>
      </c>
      <c r="D20" s="21"/>
      <c r="E20" s="28">
        <f>IF(D20="","",IF(D20&lt;1.5,"Ad hoc",IF(D20&lt;2.5,"Initieel",IF(D20&lt;3.5,"Herhalend",IF(D20&lt;4.5,"Beheerst","Geoptimaliseerd")))))</f>
      </c>
    </row>
    <row r="21" spans="1:5" x14ac:dyDescent="0.25">
      <c r="A21" s="9">
        <v>6</v>
      </c>
      <c r="B21" s="12" t="s">
        <v>22</v>
      </c>
      <c r="C21" s="34" t="s">
        <v>159</v>
      </c>
      <c r="D21" s="21"/>
      <c r="E21" s="28">
        <f>IF(D21="","",IF(D21&lt;1.5,"Ad hoc",IF(D21&lt;2.5,"Initieel",IF(D21&lt;3.5,"Herhalend",IF(D21&lt;4.5,"Beheerst","Geoptimaliseerd")))))</f>
      </c>
    </row>
    <row r="22" spans="1:5" x14ac:dyDescent="0.25">
      <c r="A22" s="9">
        <v>7</v>
      </c>
      <c r="B22" s="12" t="s">
        <v>160</v>
      </c>
      <c r="C22" s="34" t="s">
        <v>161</v>
      </c>
      <c r="D22" s="21"/>
      <c r="E22" s="28">
        <f>IF(D22="","",IF(D22&lt;1.5,"Ad hoc",IF(D22&lt;2.5,"Initieel",IF(D22&lt;3.5,"Herhalend",IF(D22&lt;4.5,"Beheerst","Geoptimaliseerd")))))</f>
      </c>
    </row>
    <row r="23" spans="1:5" x14ac:dyDescent="0.25">
      <c r="A23" s="9">
        <v>8</v>
      </c>
      <c r="B23" s="12" t="s">
        <v>160</v>
      </c>
      <c r="C23" s="34" t="s">
        <v>162</v>
      </c>
      <c r="D23" s="21"/>
      <c r="E23" s="28">
        <f>IF(D23="","",IF(D23&lt;1.5,"Ad hoc",IF(D23&lt;2.5,"Initieel",IF(D23&lt;3.5,"Herhalend",IF(D23&lt;4.5,"Beheerst","Geoptimaliseerd")))))</f>
      </c>
    </row>
    <row r="24" spans="1:5" x14ac:dyDescent="0.25">
      <c r="A24" s="9">
        <v>9</v>
      </c>
      <c r="B24" s="12" t="s">
        <v>160</v>
      </c>
      <c r="C24" s="34" t="s">
        <v>163</v>
      </c>
      <c r="D24" s="21"/>
      <c r="E24" s="28">
        <f>IF(D24="","",IF(D24&lt;1.5,"Ad hoc",IF(D24&lt;2.5,"Initieel",IF(D24&lt;3.5,"Herhalend",IF(D24&lt;4.5,"Beheerst","Geoptimaliseerd")))))</f>
      </c>
    </row>
    <row r="25" spans="1:5" x14ac:dyDescent="0.25">
      <c r="A25" s="9">
        <v>10</v>
      </c>
      <c r="B25" s="12" t="s">
        <v>164</v>
      </c>
      <c r="C25" s="34" t="s">
        <v>165</v>
      </c>
      <c r="D25" s="21"/>
      <c r="E25" s="28">
        <f>IF(D25="","",IF(D25&lt;1.5,"Ad hoc",IF(D25&lt;2.5,"Initieel",IF(D25&lt;3.5,"Herhalend",IF(D25&lt;4.5,"Beheerst","Geoptimaliseerd")))))</f>
      </c>
    </row>
    <row r="26" spans="1:5" x14ac:dyDescent="0.25">
      <c r="A26" s="9">
        <v>11</v>
      </c>
      <c r="B26" s="12" t="s">
        <v>164</v>
      </c>
      <c r="C26" s="34" t="s">
        <v>166</v>
      </c>
      <c r="D26" s="21"/>
      <c r="E26" s="28">
        <f>IF(D26="","",IF(D26&lt;1.5,"Ad hoc",IF(D26&lt;2.5,"Initieel",IF(D26&lt;3.5,"Herhalend",IF(D26&lt;4.5,"Beheerst","Geoptimaliseerd")))))</f>
      </c>
    </row>
    <row r="27" spans="1:5" x14ac:dyDescent="0.25">
      <c r="A27" s="9">
        <v>12</v>
      </c>
      <c r="B27" s="12" t="s">
        <v>164</v>
      </c>
      <c r="C27" s="34" t="s">
        <v>167</v>
      </c>
      <c r="D27" s="21"/>
      <c r="E27" s="28">
        <f>IF(D27="","",IF(D27&lt;1.5,"Ad hoc",IF(D27&lt;2.5,"Initieel",IF(D27&lt;3.5,"Herhalend",IF(D27&lt;4.5,"Beheerst","Geoptimaliseerd")))))</f>
      </c>
    </row>
    <row r="29" ht="24" customHeight="1" spans="1:5" x14ac:dyDescent="0.25">
      <c r="A29" s="37" t="s">
        <v>168</v>
      </c>
      <c r="B29" s="37"/>
      <c r="C29" s="37"/>
      <c r="D29" s="37"/>
      <c r="E29" s="37"/>
    </row>
    <row r="30" spans="3:4" x14ac:dyDescent="0.25">
      <c r="C30" s="34" t="s">
        <v>169</v>
      </c>
      <c r="D30" s="29">
        <f>IFERROR(AVERAGE(D16:D18),"")</f>
      </c>
    </row>
    <row r="31" spans="3:4" x14ac:dyDescent="0.25">
      <c r="C31" s="34" t="s">
        <v>170</v>
      </c>
      <c r="D31" s="29">
        <f>IFERROR(AVERAGE(D19:D21),"")</f>
      </c>
    </row>
    <row r="32" spans="3:4" x14ac:dyDescent="0.25">
      <c r="C32" s="34" t="s">
        <v>171</v>
      </c>
      <c r="D32" s="29">
        <f>IFERROR(AVERAGE(D22:D24),"")</f>
      </c>
    </row>
    <row r="33" spans="3:4" x14ac:dyDescent="0.25">
      <c r="C33" s="34" t="s">
        <v>172</v>
      </c>
      <c r="D33" s="29">
        <f>IFERROR(AVERAGE(D25:D27),"")</f>
      </c>
    </row>
    <row r="34" spans="3:4" x14ac:dyDescent="0.25">
      <c r="C34" s="4" t="s">
        <v>173</v>
      </c>
      <c r="D34" s="38">
        <f>IFERROR(AVERAGE(D16:D27),"")</f>
      </c>
    </row>
    <row r="36" ht="24" customHeight="1" spans="1:5" x14ac:dyDescent="0.25">
      <c r="A36" s="37" t="s">
        <v>174</v>
      </c>
      <c r="B36" s="37"/>
      <c r="C36" s="37"/>
      <c r="D36" s="37"/>
      <c r="E36" s="37"/>
    </row>
    <row r="37" spans="3:3" x14ac:dyDescent="0.25">
      <c r="C37" s="39" t="s">
        <v>175</v>
      </c>
    </row>
    <row r="38" spans="3:4" x14ac:dyDescent="0.25">
      <c r="C38" s="28">
        <f>IF(AND(D16&lt;&gt;"",D16&lt;=2),C16,IF(AND(D17&lt;&gt;"",D17&lt;=2),C17,""))</f>
      </c>
      <c r="D38" s="28">
        <f>IF(AND(D16&lt;&gt;"",D16&lt;=2),D16,IF(AND(D17&lt;&gt;"",D17&lt;=2),D17,""))</f>
      </c>
    </row>
    <row r="39" spans="3:4" x14ac:dyDescent="0.25">
      <c r="C39" s="28">
        <f>IF(AND(D18&lt;&gt;"",D18&lt;=2),C18,IF(AND(D19&lt;&gt;"",D19&lt;=2),C19,""))</f>
      </c>
      <c r="D39" s="28">
        <f>IF(AND(D18&lt;&gt;"",D18&lt;=2),D18,IF(AND(D19&lt;&gt;"",D19&lt;=2),D19,""))</f>
      </c>
    </row>
    <row r="40" spans="3:4" x14ac:dyDescent="0.25">
      <c r="C40" s="28">
        <f>IF(AND(D20&lt;&gt;"",D20&lt;=2),C20,IF(AND(D21&lt;&gt;"",D21&lt;=2),C21,""))</f>
      </c>
      <c r="D40" s="28">
        <f>IF(AND(D20&lt;&gt;"",D20&lt;=2),D20,IF(AND(D21&lt;&gt;"",D21&lt;=2),D21,""))</f>
      </c>
    </row>
    <row r="41" spans="3:4" x14ac:dyDescent="0.25">
      <c r="C41" s="28">
        <f>IF(AND(D22&lt;&gt;"",D22&lt;=2),C22,IF(AND(D23&lt;&gt;"",D23&lt;=2),C23,""))</f>
      </c>
      <c r="D41" s="28">
        <f>IF(AND(D22&lt;&gt;"",D22&lt;=2),D22,IF(AND(D23&lt;&gt;"",D23&lt;=2),D23,""))</f>
      </c>
    </row>
    <row r="42" spans="3:4" x14ac:dyDescent="0.25">
      <c r="C42" s="28">
        <f>IF(AND(D24&lt;&gt;"",D24&lt;=2),C24,IF(AND(D25&lt;&gt;"",D25&lt;=2),C25,""))</f>
      </c>
      <c r="D42" s="28">
        <f>IF(AND(D24&lt;&gt;"",D24&lt;=2),D24,IF(AND(D25&lt;&gt;"",D25&lt;=2),D25,""))</f>
      </c>
    </row>
    <row r="43" spans="3:4" x14ac:dyDescent="0.25">
      <c r="C43" s="28">
        <f>IF(AND(D26&lt;&gt;"",D26&lt;=2),C26,IF(AND(D27&lt;&gt;"",D27&lt;=2),C27,""))</f>
      </c>
      <c r="D43" s="28">
        <f>IF(AND(D26&lt;&gt;"",D26&lt;=2),D26,IF(AND(D27&lt;&gt;"",D27&lt;=2),D27,""))</f>
      </c>
    </row>
  </sheetData>
  <mergeCells count="14">
    <mergeCell ref="A1:E1"/>
    <mergeCell ref="A2:E2"/>
    <mergeCell ref="A4:E4"/>
    <mergeCell ref="C5:E5"/>
    <mergeCell ref="C6:E6"/>
    <mergeCell ref="C7:E7"/>
    <mergeCell ref="C8:E8"/>
    <mergeCell ref="C9:E9"/>
    <mergeCell ref="C10:E10"/>
    <mergeCell ref="C11:E11"/>
    <mergeCell ref="C12:E12"/>
    <mergeCell ref="A14:E14"/>
    <mergeCell ref="A29:E29"/>
    <mergeCell ref="A36:E36"/>
  </mergeCells>
  <dataValidations count="1">
    <dataValidation type="list" allowBlank="1" showErrorMessage="1" errorTitle="Ongeldige invoer" error="Kies een waarde uit de lijst." sqref="D16:D27">
      <formula1>"1,2,3,4,5"</formula1>
    </dataValidation>
  </dataValidations>
  <pageSetup paperSize="9" orientation="landscape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START</vt:lpstr>
      <vt:lpstr>Gebouwenlijst</vt:lpstr>
      <vt:lpstr>Conditie &amp; Energie</vt:lpstr>
      <vt:lpstr>Functioneel</vt:lpstr>
      <vt:lpstr>Financieel</vt:lpstr>
      <vt:lpstr>Doelgroepen &amp; Zorgvraag</vt:lpstr>
      <vt:lpstr>Strategie per Object</vt:lpstr>
      <vt:lpstr>Scenario-invoer</vt:lpstr>
      <vt:lpstr>Scan Resultaten</vt:lpstr>
      <vt:lpstr>Portefeuille-overzicht</vt:lpstr>
      <vt:lpstr>Conditie-analyse</vt:lpstr>
      <vt:lpstr>Functionele toets</vt:lpstr>
      <vt:lpstr>Financieel overzicht</vt:lpstr>
      <vt:lpstr>Strategietabel</vt:lpstr>
      <vt:lpstr>Gap-analyse</vt:lpstr>
      <vt:lpstr>Scenario-vergelijking</vt:lpstr>
      <vt:lpstr>Investeringsopgave</vt:lpstr>
      <vt:lpstr>Fasering</vt:lpstr>
      <vt:lpstr>KPI-startwaarden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FinQDC Kompas Vastgoedsturing</dc:creator>
  <dc:title/>
  <dc:subject/>
  <dc:description/>
  <cp:keywords/>
  <cp:category/>
  <cp:lastModifiedBy>Unknown</cp:lastModifiedBy>
  <dcterms:created xsi:type="dcterms:W3CDTF">2026-03-13T08:26:15Z</dcterms:created>
  <dcterms:modified xsi:type="dcterms:W3CDTF">2026-03-13T08:26:15Z</dcterms:modified>
</cp:coreProperties>
</file>